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60" windowHeight="6288" activeTab="0"/>
  </bookViews>
  <sheets>
    <sheet name="общее" sheetId="1" r:id="rId1"/>
    <sheet name="ОДН с июня" sheetId="2" r:id="rId2"/>
  </sheets>
  <definedNames>
    <definedName name="_xlnm.Print_Area" localSheetId="0">'общее'!$B$1:$N$279</definedName>
  </definedNames>
  <calcPr fullCalcOnLoad="1" fullPrecision="0"/>
</workbook>
</file>

<file path=xl/sharedStrings.xml><?xml version="1.0" encoding="utf-8"?>
<sst xmlns="http://schemas.openxmlformats.org/spreadsheetml/2006/main" count="1289" uniqueCount="205">
  <si>
    <t>№ п/п</t>
  </si>
  <si>
    <t>3</t>
  </si>
  <si>
    <t>руб/ ед.</t>
  </si>
  <si>
    <t>1</t>
  </si>
  <si>
    <t>4</t>
  </si>
  <si>
    <t>ИТОГО</t>
  </si>
  <si>
    <t>УСЛУГИ НАСЕЛЕНИЮ</t>
  </si>
  <si>
    <t>2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</si>
  <si>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</si>
  <si>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</si>
  <si>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</si>
  <si>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</si>
  <si>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</si>
  <si>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</si>
  <si>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</si>
  <si>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</si>
  <si>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</si>
  <si>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Водоотведение </t>
  </si>
  <si>
    <r>
      <t>руб/м</t>
    </r>
    <r>
      <rPr>
        <sz val="11"/>
        <rFont val="Arial Cyr"/>
        <family val="0"/>
      </rPr>
      <t>³</t>
    </r>
  </si>
  <si>
    <t>НАИМЕНОВАНИЕ</t>
  </si>
  <si>
    <t xml:space="preserve">Ед. изм. </t>
  </si>
  <si>
    <t>руб/ ч.</t>
  </si>
  <si>
    <t>Крупный рогатый скот</t>
  </si>
  <si>
    <t>Крупный рогатый скот, молодняк</t>
  </si>
  <si>
    <t>Лошади</t>
  </si>
  <si>
    <t>Свиньи</t>
  </si>
  <si>
    <t xml:space="preserve">Овцы </t>
  </si>
  <si>
    <t>Козы</t>
  </si>
  <si>
    <t>Куры, индейки</t>
  </si>
  <si>
    <t>Утки, гуси</t>
  </si>
  <si>
    <t>14</t>
  </si>
  <si>
    <t>Питьевая вода</t>
  </si>
  <si>
    <t>Коммунальные услуги по холодному водоснабжению на содержание животных</t>
  </si>
  <si>
    <t>Коммунальные услуги по холодному водоснабжению на общедомовые нужды в многоквартирных домах</t>
  </si>
  <si>
    <t>руб/ кв.м.</t>
  </si>
  <si>
    <t>Холодное водоснабжение</t>
  </si>
  <si>
    <t>Полив земельного участка при наличии водопровода</t>
  </si>
  <si>
    <r>
      <t>норма на 1м</t>
    </r>
    <r>
      <rPr>
        <sz val="11"/>
        <rFont val="Arial Cyr"/>
        <family val="0"/>
      </rPr>
      <t>²</t>
    </r>
    <r>
      <rPr>
        <sz val="11"/>
        <rFont val="Times New Roman"/>
        <family val="1"/>
      </rPr>
      <t xml:space="preserve"> - 0,183 куб.метр в месяц. Поливочный сезон 4 мес. (с 01 мая по 31 августа). Расход воды на 1 сотку в месяц 18,3 куб.метр (0,183м</t>
    </r>
    <r>
      <rPr>
        <sz val="11"/>
        <rFont val="Arial Cyr"/>
        <family val="0"/>
      </rPr>
      <t>³</t>
    </r>
    <r>
      <rPr>
        <sz val="11"/>
        <rFont val="Times New Roman"/>
        <family val="1"/>
      </rPr>
      <t xml:space="preserve">*1мес*100м2)                       </t>
    </r>
  </si>
  <si>
    <t>ТАРИФ                              с 01 января 2015г.                       по                                  30 июня 2015 г.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</si>
  <si>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</si>
  <si>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</si>
  <si>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</si>
  <si>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</si>
  <si>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</si>
  <si>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</si>
  <si>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</si>
  <si>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</si>
  <si>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</si>
  <si>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</si>
  <si>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руб/сотка/за 1 месяц</t>
  </si>
  <si>
    <t>Баня при наличии водопровода</t>
  </si>
  <si>
    <t>Баня при водоснабжении из уличной колонки</t>
  </si>
  <si>
    <r>
      <t>норма на 1м</t>
    </r>
    <r>
      <rPr>
        <sz val="11"/>
        <rFont val="Arial Cyr"/>
        <family val="0"/>
      </rPr>
      <t>²</t>
    </r>
    <r>
      <rPr>
        <sz val="11"/>
        <rFont val="Times New Roman"/>
        <family val="1"/>
      </rPr>
      <t xml:space="preserve"> - 0,061 куб.метр в месяц. Поливочный сезон 4 мес. (с 01 мая по 31 августа). Расход воды на 1 сотку в месяц 6,1 куб.метр (0,061м</t>
    </r>
    <r>
      <rPr>
        <sz val="11"/>
        <rFont val="Arial Cyr"/>
        <family val="0"/>
      </rPr>
      <t>³</t>
    </r>
    <r>
      <rPr>
        <sz val="11"/>
        <rFont val="Times New Roman"/>
        <family val="1"/>
      </rPr>
      <t xml:space="preserve">*1мес*100м2)                       </t>
    </r>
  </si>
  <si>
    <t>СТОИМОСТЬ    с 01 июля 2015 г. по 31 декабря 2015 г.</t>
  </si>
  <si>
    <t>Тарифы на питьевую воду и водоотведение вводятся в действие с 01 января 2015 по 31 декабря 2015 года в соответствии с Приказом Региональной энергетической комиссии Красноярского края "Об установлении тарифов на питьевую воду и водоотведение для потребителей муниципального унитарного предприятия Шушенского района "Водоканал", (Шушенский район, п.г.т. Шушенское, ИНН 2442000459) от 20.10.2015 г. № 98-в.</t>
  </si>
  <si>
    <t>Мойка мотоцикла (3,8 л на машину за 1 помыв)</t>
  </si>
  <si>
    <t>руб/м3</t>
  </si>
  <si>
    <t>Мойка автомобиля при наличии водопровода (100 л на машину за 1 помыв)</t>
  </si>
  <si>
    <t>Мойка автомобиля при водоснабжении из уличной колонки (10 л на машину за 1 помыв)</t>
  </si>
  <si>
    <t>01.01.2015-30.06.2015</t>
  </si>
  <si>
    <t>01.07.2015-31.12.2015</t>
  </si>
  <si>
    <t>01.01.2016-30.06.2016</t>
  </si>
  <si>
    <t>01.07.2016-31.12.2016</t>
  </si>
  <si>
    <t>Коэффициент повышения</t>
  </si>
  <si>
    <t>Согласно Приложения № 2 к постановлению Правительства Красноярского края от 30.07.2013 № 370-п "Нормативы потребления коммунальных услуг по холодному водоснабжению при использовании земельного участка и надворных построек для водоснабжения и приготовления пищи для сельскохозяйственных животных и нормативы потребления коммунальных услуг по холодному водоснабжению при использовании земельного участка и надворных построек для полива земельного участка, мойки личного автотранспорта, бань на территории Красноярского края, определенные расчетным методом"</t>
  </si>
  <si>
    <t>Норматив потребления коммунальных услуг с учетом повышения нормативов,  при наличии технической возможности установки коллективных (общедомовых), индивидуальных или общих (квартирных) приборов учета норматив потребления коммунальной услуги по холодному водоснабжению (норматив потребления коммунальной услуги по горячему водоснабжению) в жилых помещениях ), утв. Постановлением Правительства РФ от 16.04.2013 №344</t>
  </si>
  <si>
    <t>Полив земельного участка при водоснабжении из уличной колонки</t>
  </si>
  <si>
    <t>А.Г. Худик</t>
  </si>
  <si>
    <r>
      <t xml:space="preserve">Норматив потребления коммунальных услуг </t>
    </r>
    <r>
      <rPr>
        <b/>
        <sz val="9"/>
        <rFont val="Times New Roman"/>
        <family val="1"/>
      </rPr>
      <t>с учетом повышения нормативов,  при наличии технической возможности установки коллективных (общедомовых), индивидуальных или общих (квартирных) приборов учета норматив потребления коммунальной услуги по холодному водоснабжению (норматив потребления коммунальной услуги по горячему водоснабжению) в жилых помещениях ),</t>
    </r>
    <r>
      <rPr>
        <sz val="9"/>
        <rFont val="Times New Roman"/>
        <family val="1"/>
      </rPr>
      <t xml:space="preserve"> утв. Постановлением Правительства РФ от 16.04.2013 №344</t>
    </r>
  </si>
  <si>
    <r>
      <t xml:space="preserve">СТОИМОСТЬ  с 01 января 2015 г. по 30 июня 2015 г. </t>
    </r>
    <r>
      <rPr>
        <sz val="9"/>
        <rFont val="Times New Roman"/>
        <family val="1"/>
      </rPr>
      <t>(с применением повышающего коэффициента на норматив)</t>
    </r>
  </si>
  <si>
    <t xml:space="preserve">ТАРИФ           с 01  июля 2015 г.                                          по                                     31 декабря 2015 </t>
  </si>
  <si>
    <t>Согласно приложения к постановлению Правительства Красноярского края от 09.10.2015 № 541-п   Приложение № 3 к постановлению Правительства Красноярского края от 30.07.2013 № 370-п "Нормативы потребления коммунальных услуг по холодному, горячему водоснабжению в жилых помещениях на территории Красноярского края, определенные расчетным методом"</t>
  </si>
  <si>
    <t>Горячее водоснабжение</t>
  </si>
  <si>
    <t xml:space="preserve">Многоквартирные и жилые дома 
с централизованным холодным и горячим водоснабжением, водоотведением, оборудованные унитазами, раковинами, мойками, ваннами сидячими длиной 1200 мм с душем
</t>
  </si>
  <si>
    <t xml:space="preserve">Многоквартирные и жилые дома 
с централизованным холодным и горячим водоснабжением, водоотведением, оборудованные унитазами, раковинами, мойками, ваннами длиной 1500–1550 мм 
с душем
</t>
  </si>
  <si>
    <t xml:space="preserve">Многоквартирные и жилые дома 
с централизованным холодным и горячим водоснабжением, водоотведением, оборудованные унитазами, раковинами, мойками, ваннами длиной 1650–1700 мм 
с душем
</t>
  </si>
  <si>
    <t xml:space="preserve">Многоквартирные и жилые дома 
с централизованным холодным и горячим водоснабжением, водоотведением, оборудованные унитазами, раковинами, мойками, ваннами без душа
</t>
  </si>
  <si>
    <t xml:space="preserve">Многоквартирные и жилые дома 
с централизованным холодным и горячим водоснабжением, водоотведением, оборудованные унитазами, раковинами, мойками, душем 
</t>
  </si>
  <si>
    <r>
      <t>Норматив потребления коммунальной услуги, куб.метров в месяц</t>
    </r>
    <r>
      <rPr>
        <b/>
        <sz val="9"/>
        <rFont val="Arial Cyr"/>
        <family val="0"/>
      </rPr>
      <t xml:space="preserve"> на человека</t>
    </r>
  </si>
  <si>
    <t>Ед. изм.    (с НДС)</t>
  </si>
  <si>
    <t xml:space="preserve">Многоквартирные и жилые дома 
с централизованным холодным и горячим водоснабжением, водоотведением, оборудованные унитазами, раковинами, мойками 
</t>
  </si>
  <si>
    <t xml:space="preserve">Многоквартирные и жилые дома 
с централизованным холодным и горячим водоснабжением, водоотведением, оборудованные унитазами, раковинами 
</t>
  </si>
  <si>
    <t xml:space="preserve">Многоквартирные и жилые дома
с централизованным холодным и горячим водоснабжением, водоотведением, оборудованные раковинами, мойками 
</t>
  </si>
  <si>
    <t xml:space="preserve">Многоквартирные и жилые дома 
с централизованным холодным и горячим водоснабжением, водоотведением, оборудованные унитазами, мойками 
</t>
  </si>
  <si>
    <t xml:space="preserve">Многоквартирные и жилые дома 
с централизованным холодным водоснабжением, водонагревателями, водоотведением, оборудованные унитазами, раковинами, мойками, душами и ваннами сидячими длиной 1200 мм с душем
</t>
  </si>
  <si>
    <t xml:space="preserve">Многоквартирные и жилые дома 
с централизованным холодным водоснабжением, водонагревателями, водоотведением, оборудованные унитазами, раковинами, мойками, душами и ваннами длиной 1500–1550 мм с душем
</t>
  </si>
  <si>
    <t xml:space="preserve">Многоквартирные и жилые дома
с централизованным холодным водоснабжением, водонагревателями, водоотведением, оборудованные унитазами, раковинами, мойками, душами и ваннами длиной 1650–1700 мм с душем
</t>
  </si>
  <si>
    <t>х</t>
  </si>
  <si>
    <t xml:space="preserve">Многоквартирные и жилые дома 
с централизованным холодным водоснабжением, водонагревателями, водоотведением, оборудованные унитазами, раковинами, мойками, душами и ваннами без душа
</t>
  </si>
  <si>
    <t xml:space="preserve">Многоквартирные и жилые дома 
с централизованным холодным водоснабжением, водонагревателями, водоотведением, оборудованные унитазами, раковинами, мойками, душами
</t>
  </si>
  <si>
    <t>Многоквартирные и жилые дома без водонагревателей с водопроводом и канализацией, оборудованные раковинами, мойками и унитазами</t>
  </si>
  <si>
    <t xml:space="preserve">Многоквартирные и жилые дома 
с централизованным холодным водоснабжением и водоотведением, оборудованные унитазами и раковинами
</t>
  </si>
  <si>
    <t xml:space="preserve">Многоквартирные и жилые дома без водонагревателей с централизованным холодным водоснабжением и водоотведением, оборудованные раковинами и мойками </t>
  </si>
  <si>
    <t xml:space="preserve">Многоквартирные и жилые дома 
с централизованным холодным водоснабжением и водоотведением, оборудованные унитазами и мойками 
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</si>
  <si>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</si>
  <si>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</si>
  <si>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</si>
  <si>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</si>
  <si>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</si>
  <si>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</si>
  <si>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</si>
  <si>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</si>
  <si>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</si>
  <si>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</si>
  <si>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</si>
  <si>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</si>
  <si>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</si>
  <si>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</si>
  <si>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r>
      <t>Многоквартирные и жилые дома
с централизованным холодным и горячим водоснабжением,</t>
    </r>
    <r>
      <rPr>
        <b/>
        <sz val="11"/>
        <rFont val="Times New Roman"/>
        <family val="1"/>
      </rPr>
      <t xml:space="preserve"> без централизованного водоотведения</t>
    </r>
    <r>
      <rPr>
        <sz val="11"/>
        <rFont val="Times New Roman"/>
        <family val="1"/>
      </rPr>
      <t xml:space="preserve">, оборудованные унитазами, раковинами, мойками, ваннами сидячими длиной 1200 мм с душем
</t>
    </r>
  </si>
  <si>
    <r>
      <t xml:space="preserve">Многоквартирные и жилые дома
с централизованным холодным и горячим водоснабжением, </t>
    </r>
    <r>
      <rPr>
        <b/>
        <sz val="11"/>
        <rFont val="Times New Roman"/>
        <family val="1"/>
      </rPr>
      <t>без централизованного водоотведения,</t>
    </r>
    <r>
      <rPr>
        <sz val="11"/>
        <rFont val="Times New Roman"/>
        <family val="1"/>
      </rPr>
      <t xml:space="preserve"> оборудованные унитазами, раковинами, мойками, ваннами длиной 1500–1550 мм с душем
</t>
    </r>
  </si>
  <si>
    <r>
      <t>Многоквартирные и жилые дома 
с централизованным холодным и горячим водоснабжением,</t>
    </r>
    <r>
      <rPr>
        <b/>
        <sz val="11"/>
        <rFont val="Times New Roman"/>
        <family val="1"/>
      </rPr>
      <t xml:space="preserve"> без централизованного водоотведения,</t>
    </r>
    <r>
      <rPr>
        <sz val="11"/>
        <rFont val="Times New Roman"/>
        <family val="1"/>
      </rPr>
      <t xml:space="preserve"> оборудованные унитазами, раковинами, мойками, ваннами длиной 1650–1700 мм с душем
</t>
    </r>
  </si>
  <si>
    <r>
      <t xml:space="preserve">Многоквартирные и жилые дома 
с централизованным холодным и горячим водоснабжением, </t>
    </r>
    <r>
      <rPr>
        <b/>
        <sz val="11"/>
        <rFont val="Times New Roman"/>
        <family val="1"/>
      </rPr>
      <t xml:space="preserve">без централизованного водоотведения, </t>
    </r>
    <r>
      <rPr>
        <sz val="11"/>
        <rFont val="Times New Roman"/>
        <family val="1"/>
      </rPr>
      <t xml:space="preserve">оборудованные унитазами, раковинами, мойками, ваннами без душа
</t>
    </r>
  </si>
  <si>
    <r>
      <t xml:space="preserve">Многоквартирные и жилые дома 
с централизованным холодным и горячим водоснабжением, </t>
    </r>
    <r>
      <rPr>
        <b/>
        <sz val="11"/>
        <rFont val="Times New Roman"/>
        <family val="1"/>
      </rPr>
      <t>без централизованного водоотведения,</t>
    </r>
    <r>
      <rPr>
        <sz val="11"/>
        <rFont val="Times New Roman"/>
        <family val="1"/>
      </rPr>
      <t xml:space="preserve"> оборудованные унитазами, раковинами, мойками, душами 
</t>
    </r>
  </si>
  <si>
    <r>
      <t xml:space="preserve">Многоквартирные и жилые дома
с централизованным холодным и горячим водоснабжением, </t>
    </r>
    <r>
      <rPr>
        <b/>
        <sz val="11"/>
        <rFont val="Times New Roman"/>
        <family val="1"/>
      </rPr>
      <t>без централизованного водоотведения,</t>
    </r>
    <r>
      <rPr>
        <sz val="11"/>
        <rFont val="Times New Roman"/>
        <family val="1"/>
      </rPr>
      <t xml:space="preserve"> оборудованные унитазами, раковинами, мойками 
</t>
    </r>
  </si>
  <si>
    <r>
      <t xml:space="preserve">Многоквартирные и жилые дома 
с централизованным холодным и горячим водоснабжением, </t>
    </r>
    <r>
      <rPr>
        <b/>
        <sz val="11"/>
        <rFont val="Times New Roman"/>
        <family val="1"/>
      </rPr>
      <t>без централизованного водоотведения</t>
    </r>
    <r>
      <rPr>
        <sz val="11"/>
        <rFont val="Times New Roman"/>
        <family val="1"/>
      </rPr>
      <t xml:space="preserve">, оборудованные унитазами, раковинами 
</t>
    </r>
  </si>
  <si>
    <r>
      <t xml:space="preserve">Многоквартирные и жилые дома 
с централизованным холодным и горячим водоснабжением, </t>
    </r>
    <r>
      <rPr>
        <b/>
        <sz val="11"/>
        <rFont val="Times New Roman"/>
        <family val="1"/>
      </rPr>
      <t xml:space="preserve">без централизованного водоотведения, </t>
    </r>
    <r>
      <rPr>
        <sz val="11"/>
        <rFont val="Times New Roman"/>
        <family val="1"/>
      </rPr>
      <t xml:space="preserve">оборудованные раковинами, мойками 
</t>
    </r>
  </si>
  <si>
    <r>
      <t xml:space="preserve">Многоквартирные и жилые дома 
с централизованным холодным и горячим водоснабжением, </t>
    </r>
    <r>
      <rPr>
        <b/>
        <sz val="11"/>
        <rFont val="Times New Roman"/>
        <family val="1"/>
      </rPr>
      <t xml:space="preserve">без централизованного водоотведения, </t>
    </r>
    <r>
      <rPr>
        <sz val="11"/>
        <rFont val="Times New Roman"/>
        <family val="1"/>
      </rPr>
      <t xml:space="preserve">оборудованные унитазами, мойками 
</t>
    </r>
  </si>
  <si>
    <r>
      <t xml:space="preserve">Многоквартирные и жилые дома 
с централизованным холодным и горячим водоснабжением, </t>
    </r>
    <r>
      <rPr>
        <b/>
        <sz val="11"/>
        <rFont val="Times New Roman"/>
        <family val="1"/>
      </rPr>
      <t>без централизованного водоотведения,</t>
    </r>
    <r>
      <rPr>
        <sz val="11"/>
        <rFont val="Times New Roman"/>
        <family val="1"/>
      </rPr>
      <t xml:space="preserve"> оборудованные мойками
</t>
    </r>
  </si>
  <si>
    <r>
      <t>Многоквартирные и жилые дома 
с централизованным холодным водоснабжением,</t>
    </r>
    <r>
      <rPr>
        <b/>
        <sz val="11"/>
        <rFont val="Times New Roman"/>
        <family val="1"/>
      </rPr>
      <t xml:space="preserve"> без централизованного водоотведения,</t>
    </r>
    <r>
      <rPr>
        <sz val="11"/>
        <rFont val="Times New Roman"/>
        <family val="1"/>
      </rPr>
      <t xml:space="preserve"> оборудованные унитазами, раковинами, мойками, ваннами сидячими длиной 1200 мм с душем
</t>
    </r>
  </si>
  <si>
    <r>
      <t xml:space="preserve">Многоквартирные и жилые дома 
с централизованным холодным водоснабжением, </t>
    </r>
    <r>
      <rPr>
        <b/>
        <sz val="11"/>
        <rFont val="Times New Roman"/>
        <family val="1"/>
      </rPr>
      <t>без централизованного водоотведения</t>
    </r>
    <r>
      <rPr>
        <sz val="11"/>
        <rFont val="Times New Roman"/>
        <family val="1"/>
      </rPr>
      <t xml:space="preserve">, оборудованные унитазами, раковинами, мойками, ваннами длиной 1500–1550 мм с душем
</t>
    </r>
  </si>
  <si>
    <r>
      <t xml:space="preserve">Многоквартирные и жилые дома
с централизованным холодным водоснабжением, </t>
    </r>
    <r>
      <rPr>
        <b/>
        <sz val="11"/>
        <rFont val="Times New Roman"/>
        <family val="1"/>
      </rPr>
      <t>без централизованного водоотведения</t>
    </r>
    <r>
      <rPr>
        <sz val="11"/>
        <rFont val="Times New Roman"/>
        <family val="1"/>
      </rPr>
      <t xml:space="preserve">, оборудованные унитазами, раковинами, мойками, ваннами длиной 1650–1700 мм с душем
</t>
    </r>
  </si>
  <si>
    <r>
      <t xml:space="preserve">Многоквартирные и жилые дома
с централизованным холодным водоснабжением, </t>
    </r>
    <r>
      <rPr>
        <b/>
        <sz val="11"/>
        <rFont val="Times New Roman"/>
        <family val="1"/>
      </rPr>
      <t>без централизованного водоотведения</t>
    </r>
    <r>
      <rPr>
        <sz val="11"/>
        <rFont val="Times New Roman"/>
        <family val="1"/>
      </rPr>
      <t xml:space="preserve">, оборудованные унитазами, раковинами, мойками, душами и ваннами без душа
</t>
    </r>
  </si>
  <si>
    <r>
      <t xml:space="preserve">Многоквартирные и жилые дома
с централизованным холодным водоснабжением, </t>
    </r>
    <r>
      <rPr>
        <b/>
        <sz val="11"/>
        <rFont val="Times New Roman"/>
        <family val="1"/>
      </rPr>
      <t>без централизованного водоотведения</t>
    </r>
    <r>
      <rPr>
        <sz val="11"/>
        <rFont val="Times New Roman"/>
        <family val="1"/>
      </rPr>
      <t xml:space="preserve">, оборудованные унитазами, раковинами, мойками, душами
</t>
    </r>
  </si>
  <si>
    <r>
      <t xml:space="preserve">Многоквартирные и жилые дома
с централизованным холодным водоснабжением, </t>
    </r>
    <r>
      <rPr>
        <b/>
        <sz val="11"/>
        <rFont val="Times New Roman"/>
        <family val="1"/>
      </rPr>
      <t xml:space="preserve">без централизованного водоотведения, </t>
    </r>
    <r>
      <rPr>
        <sz val="11"/>
        <rFont val="Times New Roman"/>
        <family val="1"/>
      </rPr>
      <t xml:space="preserve">оборудованные унитазами, раковинами, мойками 
</t>
    </r>
  </si>
  <si>
    <r>
      <t xml:space="preserve">Многоквартирные и жилые дома
с централизованным холодным водоснабжением, </t>
    </r>
    <r>
      <rPr>
        <b/>
        <sz val="11"/>
        <rFont val="Times New Roman"/>
        <family val="1"/>
      </rPr>
      <t>без централизованного водоотведения,</t>
    </r>
    <r>
      <rPr>
        <sz val="11"/>
        <rFont val="Times New Roman"/>
        <family val="1"/>
      </rPr>
      <t xml:space="preserve"> оборудованные унитазами и раковинами
</t>
    </r>
  </si>
  <si>
    <r>
      <t xml:space="preserve">Многоквартирные и жилые дома
с централизованным холодным водоснабжением, </t>
    </r>
    <r>
      <rPr>
        <b/>
        <sz val="11"/>
        <rFont val="Times New Roman"/>
        <family val="1"/>
      </rPr>
      <t>без централизованного водоотведения</t>
    </r>
    <r>
      <rPr>
        <sz val="11"/>
        <rFont val="Times New Roman"/>
        <family val="1"/>
      </rPr>
      <t xml:space="preserve">, оборудованные раковинами и  мойками 
</t>
    </r>
  </si>
  <si>
    <r>
      <t xml:space="preserve">Многоквартирные и жилые дома
с централизованным холодным водоснабжением, </t>
    </r>
    <r>
      <rPr>
        <b/>
        <sz val="11"/>
        <rFont val="Times New Roman"/>
        <family val="1"/>
      </rPr>
      <t>без централизованного водоотведения,</t>
    </r>
    <r>
      <rPr>
        <sz val="11"/>
        <rFont val="Times New Roman"/>
        <family val="1"/>
      </rPr>
      <t xml:space="preserve"> оборудованные умывальниками, мойками, унитазами, ваннами сидячими длиной 1200 мм с душем
</t>
    </r>
  </si>
  <si>
    <r>
      <t xml:space="preserve">Многоквартирные и жилые дома 
с централизованным холодным водоснабжением, </t>
    </r>
    <r>
      <rPr>
        <b/>
        <sz val="11"/>
        <rFont val="Times New Roman"/>
        <family val="1"/>
      </rPr>
      <t>без централизованного водоотведения,</t>
    </r>
    <r>
      <rPr>
        <sz val="11"/>
        <rFont val="Times New Roman"/>
        <family val="1"/>
      </rPr>
      <t xml:space="preserve"> оборудованные умывальниками, мойками, унитазами, ваннами длиной 1500–1550 мм с душем
</t>
    </r>
  </si>
  <si>
    <t>39</t>
  </si>
  <si>
    <r>
      <t>Многоквартирные и жилые дома
с централизованным холодным водоснабжением,</t>
    </r>
    <r>
      <rPr>
        <b/>
        <sz val="11"/>
        <rFont val="Times New Roman"/>
        <family val="1"/>
      </rPr>
      <t xml:space="preserve"> без централизованного водоотведения,</t>
    </r>
    <r>
      <rPr>
        <sz val="11"/>
        <rFont val="Times New Roman"/>
        <family val="1"/>
      </rPr>
      <t xml:space="preserve"> оборудованные умывальниками, мойками, унитазами, ваннами длиной 1650–1700 мм с душем
</t>
    </r>
  </si>
  <si>
    <t>40</t>
  </si>
  <si>
    <r>
      <t xml:space="preserve">Многоквартирные и жилые дома
с централизованным холодным водоснабжением, </t>
    </r>
    <r>
      <rPr>
        <b/>
        <sz val="11"/>
        <rFont val="Times New Roman"/>
        <family val="1"/>
      </rPr>
      <t>без централизованного водоотведения,</t>
    </r>
    <r>
      <rPr>
        <sz val="11"/>
        <rFont val="Times New Roman"/>
        <family val="1"/>
      </rPr>
      <t xml:space="preserve"> оборудованные умывальниками, мойками, унитазами, душами и ваннами без душа
</t>
    </r>
  </si>
  <si>
    <t>41</t>
  </si>
  <si>
    <r>
      <t xml:space="preserve">Многоквартирные и жилые дома
с централизованным холодным водоснабжением, </t>
    </r>
    <r>
      <rPr>
        <b/>
        <sz val="11"/>
        <rFont val="Times New Roman"/>
        <family val="1"/>
      </rPr>
      <t>без централизованного водоотведения,</t>
    </r>
    <r>
      <rPr>
        <sz val="11"/>
        <rFont val="Times New Roman"/>
        <family val="1"/>
      </rPr>
      <t xml:space="preserve"> оборудованные умывальниками, мойками, унитазами, ваннами без душа
</t>
    </r>
  </si>
  <si>
    <t>42</t>
  </si>
  <si>
    <r>
      <t xml:space="preserve">Многоквартирные и жилые дома
с централизованным холодным водоснабжением, </t>
    </r>
    <r>
      <rPr>
        <b/>
        <sz val="11"/>
        <rFont val="Times New Roman"/>
        <family val="1"/>
      </rPr>
      <t>без централизованного водоотведения</t>
    </r>
    <r>
      <rPr>
        <sz val="11"/>
        <rFont val="Times New Roman"/>
        <family val="1"/>
      </rPr>
      <t xml:space="preserve">, оборудованные умывальниками, мойками, унитазами, душами
</t>
    </r>
  </si>
  <si>
    <t>43</t>
  </si>
  <si>
    <r>
      <t xml:space="preserve">Многоквартирные и жилые дома 
с централизованным холодным водоснабжением, </t>
    </r>
    <r>
      <rPr>
        <b/>
        <sz val="11"/>
        <rFont val="Times New Roman"/>
        <family val="1"/>
      </rPr>
      <t>без централизованного водоотведения</t>
    </r>
    <r>
      <rPr>
        <sz val="11"/>
        <rFont val="Times New Roman"/>
        <family val="1"/>
      </rPr>
      <t xml:space="preserve">, оборудованные умывальниками, мойками
</t>
    </r>
  </si>
  <si>
    <t>44</t>
  </si>
  <si>
    <r>
      <t xml:space="preserve">Многоквартирные и жилые дома
с централизованным холодным водоснабжением, </t>
    </r>
    <r>
      <rPr>
        <b/>
        <sz val="11"/>
        <rFont val="Times New Roman"/>
        <family val="1"/>
      </rPr>
      <t>без централизованного водоотведения</t>
    </r>
    <r>
      <rPr>
        <sz val="11"/>
        <rFont val="Times New Roman"/>
        <family val="1"/>
      </rPr>
      <t xml:space="preserve">, оборудованные умывальниками и  унитазами 
</t>
    </r>
  </si>
  <si>
    <t>45</t>
  </si>
  <si>
    <r>
      <t xml:space="preserve">Многоквартирные и жилые дома
с централизованным холодным водоснабжением, </t>
    </r>
    <r>
      <rPr>
        <b/>
        <sz val="11"/>
        <rFont val="Times New Roman"/>
        <family val="1"/>
      </rPr>
      <t>без централизованного водоотведения,</t>
    </r>
    <r>
      <rPr>
        <sz val="11"/>
        <rFont val="Times New Roman"/>
        <family val="1"/>
      </rPr>
      <t xml:space="preserve"> оборудованные умывальниками, мойками, унитазами 
</t>
    </r>
  </si>
  <si>
    <t>46</t>
  </si>
  <si>
    <t xml:space="preserve">Многоквартирные и жилые дома 
с водоразборной колонкой 
</t>
  </si>
  <si>
    <t>47</t>
  </si>
  <si>
    <t xml:space="preserve">Многоквартирные и жилые дома
с привозной водой
</t>
  </si>
  <si>
    <t>48</t>
  </si>
  <si>
    <t xml:space="preserve">Дома, использующиеся в качестве общежитий, оборудованные мойками, раковинами, унитазами, с душевыми
с централизованным холодным и горячим водоснабжением, водоотведением
</t>
  </si>
  <si>
    <t>49</t>
  </si>
  <si>
    <t>49.1</t>
  </si>
  <si>
    <t>49.2.</t>
  </si>
  <si>
    <t>49.3.</t>
  </si>
  <si>
    <t>49.4.</t>
  </si>
  <si>
    <t>49.5.</t>
  </si>
  <si>
    <t>49.6.</t>
  </si>
  <si>
    <t>49.7.</t>
  </si>
  <si>
    <t>49.8.</t>
  </si>
  <si>
    <t>49.9.</t>
  </si>
  <si>
    <t>49.10</t>
  </si>
  <si>
    <t>49.11</t>
  </si>
  <si>
    <t>49.12</t>
  </si>
  <si>
    <t>49.13</t>
  </si>
  <si>
    <t>49.14</t>
  </si>
  <si>
    <t>49.15</t>
  </si>
  <si>
    <t>Многоквартирные дома с централизованным холодным и горячим водоснабжением, водоотведением</t>
  </si>
  <si>
    <t>Категория жилых помещений</t>
  </si>
  <si>
    <t>Ед.изм.</t>
  </si>
  <si>
    <t>Этажность</t>
  </si>
  <si>
    <t>Норматив потребления холодной воды в целях содержания общего имущества в многоквартирном доме</t>
  </si>
  <si>
    <t>Норматив потребления горячей воды в целях содержания общего имущества в многоквартирном доме</t>
  </si>
  <si>
    <t>Норматив отведения сточных вод в целях содержания общего имущества в многоквартирном доме</t>
  </si>
  <si>
    <t>от 1 до 5</t>
  </si>
  <si>
    <t>от 6 до 9</t>
  </si>
  <si>
    <t>от 10 до 16</t>
  </si>
  <si>
    <t>более 16</t>
  </si>
  <si>
    <t>Многоквартирные дома с централизованным холодным водоснабжением, водонагревателями, водоотведением</t>
  </si>
  <si>
    <t>Многоквартирные дома без водонагревателей с централизованным холодным водоснабжением и водоотведением, оборудованные раковинами, мойками и унитазами</t>
  </si>
  <si>
    <t>Многоквартирные дома с централизованным холодным водоснабжением без централизованного водоотведения</t>
  </si>
  <si>
    <t>Многоквартирные дома с централизованным холодным и горячим водоснабжением без централизованного  водоотведения</t>
  </si>
  <si>
    <t xml:space="preserve">Изменения внесены на основании Приложения № 1 "Нормативы потребления холодной воды, горячей воды, отведения сточных вод в целях содержания общего имущества в многоквартирном доме на территории Красноярского края, определенные расчетным методом"  к постановлению Правительства Красноярского края от 17.05.2017 года № 271-п "Об утверждении нормативов потребления коммунальных ресурсов в целях содержания общего имущества в многоквартирном доме на территории Красноярского края и о внесении изменений в некоторые постановления Правительства Красноярского края, устанавливающие нормативы потребления коммунальных услуг на территории Красноярского края", которое вступило в силу с 01 июня 2017 года.  </t>
  </si>
  <si>
    <t>куб.м в месяц на 1 кв.м. общей площади помещений, входящих в состав общего имущества в многоквартирном доме</t>
  </si>
  <si>
    <t>№№  п/п</t>
  </si>
  <si>
    <t>Стоимость                              с 01 января 2018г.                       по                                  30 июня 2018 г.</t>
  </si>
  <si>
    <t xml:space="preserve">Стоимость             с 01 июля 2018 г. по 31 декабря 2018 г. </t>
  </si>
  <si>
    <t>ТАРИФ                              с 01 января 2018 г.                       по                                  30 июня 2018 г.</t>
  </si>
  <si>
    <t xml:space="preserve">ТАРИФ           с 01  июля 2018 г.                                          по                                     31 декабря 2018 </t>
  </si>
  <si>
    <t>с 2018</t>
  </si>
  <si>
    <t xml:space="preserve">Стоимость    с 01 июля 2018 г. по 31 декабря 2018 г. </t>
  </si>
  <si>
    <t>Изменения внесены на основании постановления Правительства Красноярского края № 271 -п от 17 мая 2018 года "Об утверждении нормативов потребления коммунальных ресурсов в целях содержания общего имущества в многоквартирном доме на территории Красноярского края и о внесении изменений в некоторые постановления Правительства Красноярского края, устанавливающие нормативы потребления коммунальных услуг на территории Красноярского края". Постановление вступает в силу с 01 июня 2018 года.Согласно Приложения № 1 к постановлению Правительства Красноярского края от 17.05.2018 № 271-п "Нормативы потребления холодной воды, горячей воды, отведения сточных вод в целях содержания общего имущества в многоквартирном доме на территории Красноярского края, определенные расчетным методом"</t>
  </si>
  <si>
    <t>Тарифы на питьевую воду и водоотведение вводятся в действие с 01 января 2018 по 31 декабря 2018 года в соответствии с Приказом Региональной энергетической комиссии Красноярского края "О внесении изменения в приказ Региональной энергетической комиссии Красноярского края от 03.11.2015 № 240-в "Об установлении долгосрочных тарифов на питьевую воду и водоотведение для потребителей муниципального унитарного предприятия Шушенского района "Водоканал", (Шушенский район, п.г.т. Шушенское, ИНН 2442000459)"" от 05.12.2016 г. № 443-в.</t>
  </si>
  <si>
    <t>Стоимость                              с 01 июня 2018г.                       по                                  30 июня 2018 г.</t>
  </si>
  <si>
    <t>Расчет стоимости питьевой воды и водоотведения для населения                                                         пгт. Шушенское с 01 января 2021 по 31 декабря 2021 гг.</t>
  </si>
  <si>
    <t>Тариф на питьевую воду вводится в действие с 01 января 2021 по 31 декабря 2021 года в соответствии с  Приказом Министерства тарифной политики Красноярского края от 02.12.2020г. № 567-в  "О внесении изменений в приказ министерства тарифной политики Красноярского края  от 11.12.2018 № 644-в "Об установлении долгосрочных тарифов на питьевую воду для потребителей муниципального унитарного предприятия Шушенского района «Водоканал», (Шушенский район, пгт. Шушенское, ИНН 2442000459)"";</t>
  </si>
  <si>
    <t>Тариф на водоотведение вводится в действие с 01 января 2021 по 31 декабря 2021  года в соответствии с  Приказом Министерства тарифной политики Красноярского края от 02.12.2020г. № 569-в  "О внесении изменений в приказ министерства тарифной политики Красноярского края от 11.12.2018г. № 646-в  «Об установлении долгосрочных тарифов на водоотведение для потребителей муниципального унитарного предприятия Шушенского района «Водоканал», (Шушенский район, пгт. Шушенское, ИНН 2442000459)"";</t>
  </si>
  <si>
    <t>ТАРИФ                              с 01 января 2021 г.                       по                                  30 июня 2021 г.</t>
  </si>
  <si>
    <t xml:space="preserve">ТАРИФ           с 01  июля 2021 г.                                          по                                     31 декабря 2021 </t>
  </si>
  <si>
    <t>Стоимость                              с 01 января 2021г.                       по                                  30 июня 2021 г.</t>
  </si>
  <si>
    <t xml:space="preserve">Стоимость             с 01 июля 2021 г. по 31 декабря 2021 г. </t>
  </si>
  <si>
    <t>Расчет стоимости нормативов потребления холодной воды, отведения сточных вод в целях содержания общего имущества в многоквартирном доме для населения пгт. Шушенское с 01 января 2021 по 31 декабря 2021 гг.</t>
  </si>
  <si>
    <t>Стоимость потребления холодной воды в целях содержания общего имущества в МКД  с 01 января 2021г.                       по                                  30 июня 2021 г.,    руб/ кв.м.</t>
  </si>
  <si>
    <t>Стоимость потребления холодной воды в целях содержания общего имущества в МКД  с 01 июля 2021г.                       по                                  31 декабря 2021г.,    руб/ кв.м.</t>
  </si>
  <si>
    <t>Стоимость потребления отведения сточных вод в целях содержания общего имущества в МКД  с 01 января 2021г. по 30 июня 2021 г.,    руб/ кв.м.</t>
  </si>
  <si>
    <t>Стоимость потребления отведения сточных вод в целях содержания общего имущества в МКД  с с 01 июля 2021г. по 31 декабря 2021г., руб/ кв.м.</t>
  </si>
  <si>
    <t>Стоимость                              с 01 января 2021г.                       по                                  30 июня 2021 г.,    руб/ кв.м.</t>
  </si>
  <si>
    <t>Стоимость             с 01 июля 2021 г. по 31 декабря 2021г.,        руб/ кв.м.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</si>
</sst>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0.5"/>
      <name val="Times New Roman"/>
      <family val="1"/>
    </font>
    <font>
      <b/>
      <i/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1.5"/>
      <name val="Times New Roman"/>
      <family val="1"/>
    </font>
    <font>
      <sz val="11.5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justify"/>
    </xf>
    <xf numFmtId="1" fontId="7" fillId="0" borderId="10" xfId="0" applyNumberFormat="1" applyFont="1" applyBorder="1" applyAlignment="1">
      <alignment horizontal="center" vertical="justify" wrapText="1"/>
    </xf>
    <xf numFmtId="1" fontId="7" fillId="0" borderId="10" xfId="0" applyNumberFormat="1" applyFont="1" applyBorder="1" applyAlignment="1" applyProtection="1">
      <alignment horizontal="center" wrapText="1"/>
      <protection locked="0"/>
    </xf>
    <xf numFmtId="1" fontId="7" fillId="0" borderId="10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left" vertical="justify"/>
    </xf>
    <xf numFmtId="0" fontId="8" fillId="0" borderId="10" xfId="0" applyFont="1" applyBorder="1" applyAlignment="1">
      <alignment vertical="justify" wrapText="1"/>
    </xf>
    <xf numFmtId="0" fontId="8" fillId="0" borderId="10" xfId="0" applyFont="1" applyBorder="1" applyAlignment="1" applyProtection="1">
      <alignment horizontal="center" wrapText="1"/>
      <protection locked="0"/>
    </xf>
    <xf numFmtId="2" fontId="8" fillId="0" borderId="10" xfId="0" applyNumberFormat="1" applyFont="1" applyBorder="1" applyAlignment="1" applyProtection="1">
      <alignment/>
      <protection hidden="1"/>
    </xf>
    <xf numFmtId="2" fontId="7" fillId="0" borderId="10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7" fillId="0" borderId="10" xfId="0" applyFont="1" applyBorder="1" applyAlignment="1">
      <alignment vertical="justify" wrapText="1"/>
    </xf>
    <xf numFmtId="2" fontId="7" fillId="0" borderId="10" xfId="0" applyNumberFormat="1" applyFont="1" applyBorder="1" applyAlignment="1" applyProtection="1">
      <alignment/>
      <protection hidden="1"/>
    </xf>
    <xf numFmtId="0" fontId="7" fillId="0" borderId="10" xfId="0" applyFont="1" applyBorder="1" applyAlignment="1">
      <alignment vertical="justify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10" fillId="0" borderId="11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 wrapText="1"/>
    </xf>
    <xf numFmtId="164" fontId="8" fillId="0" borderId="10" xfId="0" applyNumberFormat="1" applyFont="1" applyBorder="1" applyAlignment="1" applyProtection="1">
      <alignment/>
      <protection hidden="1"/>
    </xf>
    <xf numFmtId="166" fontId="8" fillId="0" borderId="10" xfId="0" applyNumberFormat="1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center" vertical="justify" wrapText="1"/>
      <protection locked="0"/>
    </xf>
    <xf numFmtId="164" fontId="8" fillId="0" borderId="10" xfId="0" applyNumberFormat="1" applyFont="1" applyFill="1" applyBorder="1" applyAlignment="1" applyProtection="1">
      <alignment vertical="justify"/>
      <protection hidden="1"/>
    </xf>
    <xf numFmtId="2" fontId="7" fillId="0" borderId="10" xfId="0" applyNumberFormat="1" applyFont="1" applyFill="1" applyBorder="1" applyAlignment="1" applyProtection="1">
      <alignment vertical="justify"/>
      <protection hidden="1"/>
    </xf>
    <xf numFmtId="49" fontId="7" fillId="0" borderId="10" xfId="0" applyNumberFormat="1" applyFont="1" applyBorder="1" applyAlignment="1">
      <alignment vertical="justify"/>
    </xf>
    <xf numFmtId="49" fontId="7" fillId="0" borderId="10" xfId="0" applyNumberFormat="1" applyFont="1" applyBorder="1" applyAlignment="1">
      <alignment horizontal="left" vertical="justify"/>
    </xf>
    <xf numFmtId="0" fontId="8" fillId="0" borderId="12" xfId="0" applyFont="1" applyBorder="1" applyAlignment="1" applyProtection="1">
      <alignment horizontal="center" wrapText="1"/>
      <protection locked="0"/>
    </xf>
    <xf numFmtId="2" fontId="8" fillId="0" borderId="13" xfId="0" applyNumberFormat="1" applyFont="1" applyBorder="1" applyAlignment="1" applyProtection="1">
      <alignment/>
      <protection hidden="1"/>
    </xf>
    <xf numFmtId="2" fontId="8" fillId="0" borderId="11" xfId="0" applyNumberFormat="1" applyFont="1" applyBorder="1" applyAlignment="1" applyProtection="1">
      <alignment/>
      <protection hidden="1"/>
    </xf>
    <xf numFmtId="2" fontId="8" fillId="0" borderId="14" xfId="0" applyNumberFormat="1" applyFont="1" applyBorder="1" applyAlignment="1" applyProtection="1">
      <alignment/>
      <protection hidden="1"/>
    </xf>
    <xf numFmtId="0" fontId="3" fillId="0" borderId="10" xfId="0" applyFont="1" applyBorder="1" applyAlignment="1">
      <alignment horizontal="center" vertical="top" wrapText="1"/>
    </xf>
    <xf numFmtId="2" fontId="7" fillId="0" borderId="13" xfId="0" applyNumberFormat="1" applyFont="1" applyBorder="1" applyAlignment="1" applyProtection="1">
      <alignment/>
      <protection hidden="1"/>
    </xf>
    <xf numFmtId="0" fontId="7" fillId="0" borderId="10" xfId="0" applyFont="1" applyBorder="1" applyAlignment="1">
      <alignment vertical="center" wrapText="1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>
      <alignment vertical="justify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vertical="justify"/>
    </xf>
    <xf numFmtId="0" fontId="8" fillId="0" borderId="11" xfId="0" applyFont="1" applyBorder="1" applyAlignment="1" applyProtection="1">
      <alignment horizontal="center" wrapText="1"/>
      <protection locked="0"/>
    </xf>
    <xf numFmtId="49" fontId="3" fillId="0" borderId="10" xfId="0" applyNumberFormat="1" applyFont="1" applyBorder="1" applyAlignment="1">
      <alignment/>
    </xf>
    <xf numFmtId="0" fontId="8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" fontId="7" fillId="0" borderId="13" xfId="0" applyNumberFormat="1" applyFont="1" applyBorder="1" applyAlignment="1" applyProtection="1">
      <alignment horizontal="center" wrapText="1"/>
      <protection locked="0"/>
    </xf>
    <xf numFmtId="165" fontId="7" fillId="0" borderId="10" xfId="0" applyNumberFormat="1" applyFont="1" applyBorder="1" applyAlignment="1" applyProtection="1">
      <alignment horizontal="center"/>
      <protection hidden="1"/>
    </xf>
    <xf numFmtId="167" fontId="8" fillId="0" borderId="13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 applyProtection="1">
      <alignment horizontal="center" vertical="justify" wrapText="1"/>
      <protection hidden="1"/>
    </xf>
    <xf numFmtId="1" fontId="7" fillId="0" borderId="10" xfId="0" applyNumberFormat="1" applyFont="1" applyBorder="1" applyAlignment="1">
      <alignment horizontal="left" vertical="justify" wrapText="1"/>
    </xf>
    <xf numFmtId="1" fontId="7" fillId="0" borderId="12" xfId="0" applyNumberFormat="1" applyFont="1" applyBorder="1" applyAlignment="1" applyProtection="1">
      <alignment horizontal="center"/>
      <protection locked="0"/>
    </xf>
    <xf numFmtId="2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 wrapText="1"/>
    </xf>
    <xf numFmtId="2" fontId="7" fillId="0" borderId="14" xfId="0" applyNumberFormat="1" applyFont="1" applyBorder="1" applyAlignment="1" applyProtection="1">
      <alignment/>
      <protection hidden="1"/>
    </xf>
    <xf numFmtId="164" fontId="7" fillId="0" borderId="10" xfId="0" applyNumberFormat="1" applyFont="1" applyBorder="1" applyAlignment="1" applyProtection="1">
      <alignment/>
      <protection hidden="1"/>
    </xf>
    <xf numFmtId="166" fontId="7" fillId="0" borderId="10" xfId="0" applyNumberFormat="1" applyFont="1" applyBorder="1" applyAlignment="1" applyProtection="1">
      <alignment/>
      <protection hidden="1"/>
    </xf>
    <xf numFmtId="164" fontId="7" fillId="0" borderId="10" xfId="0" applyNumberFormat="1" applyFont="1" applyFill="1" applyBorder="1" applyAlignment="1" applyProtection="1">
      <alignment vertical="justify"/>
      <protection hidden="1"/>
    </xf>
    <xf numFmtId="0" fontId="2" fillId="0" borderId="10" xfId="0" applyFont="1" applyBorder="1" applyAlignment="1">
      <alignment vertical="justify"/>
    </xf>
    <xf numFmtId="0" fontId="7" fillId="0" borderId="10" xfId="0" applyFont="1" applyBorder="1" applyAlignment="1">
      <alignment horizontal="justify" vertical="distributed" wrapText="1"/>
    </xf>
    <xf numFmtId="1" fontId="7" fillId="0" borderId="12" xfId="0" applyNumberFormat="1" applyFont="1" applyBorder="1" applyAlignment="1" applyProtection="1">
      <alignment/>
      <protection hidden="1"/>
    </xf>
    <xf numFmtId="2" fontId="7" fillId="0" borderId="13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 applyProtection="1">
      <alignment/>
      <protection hidden="1"/>
    </xf>
    <xf numFmtId="2" fontId="8" fillId="0" borderId="13" xfId="0" applyNumberFormat="1" applyFont="1" applyBorder="1" applyAlignment="1" applyProtection="1">
      <alignment/>
      <protection hidden="1"/>
    </xf>
    <xf numFmtId="2" fontId="8" fillId="0" borderId="11" xfId="0" applyNumberFormat="1" applyFont="1" applyBorder="1" applyAlignment="1" applyProtection="1">
      <alignment/>
      <protection hidden="1"/>
    </xf>
    <xf numFmtId="2" fontId="7" fillId="0" borderId="14" xfId="0" applyNumberFormat="1" applyFont="1" applyBorder="1" applyAlignment="1" applyProtection="1">
      <alignment/>
      <protection hidden="1"/>
    </xf>
    <xf numFmtId="2" fontId="7" fillId="0" borderId="10" xfId="0" applyNumberFormat="1" applyFont="1" applyBorder="1" applyAlignment="1" applyProtection="1">
      <alignment/>
      <protection hidden="1"/>
    </xf>
    <xf numFmtId="2" fontId="7" fillId="0" borderId="13" xfId="0" applyNumberFormat="1" applyFont="1" applyBorder="1" applyAlignment="1" applyProtection="1">
      <alignment/>
      <protection hidden="1"/>
    </xf>
    <xf numFmtId="1" fontId="7" fillId="0" borderId="15" xfId="0" applyNumberFormat="1" applyFont="1" applyBorder="1" applyAlignment="1" applyProtection="1">
      <alignment/>
      <protection hidden="1"/>
    </xf>
    <xf numFmtId="0" fontId="4" fillId="0" borderId="13" xfId="0" applyFont="1" applyBorder="1" applyAlignment="1">
      <alignment horizontal="center" vertical="justify" wrapText="1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 vertical="justify" wrapText="1"/>
      <protection hidden="1"/>
    </xf>
    <xf numFmtId="0" fontId="8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8" fillId="0" borderId="18" xfId="0" applyNumberFormat="1" applyFont="1" applyBorder="1" applyAlignment="1" applyProtection="1">
      <alignment/>
      <protection hidden="1"/>
    </xf>
    <xf numFmtId="2" fontId="8" fillId="0" borderId="16" xfId="0" applyNumberFormat="1" applyFont="1" applyBorder="1" applyAlignment="1" applyProtection="1">
      <alignment/>
      <protection hidden="1"/>
    </xf>
    <xf numFmtId="0" fontId="3" fillId="0" borderId="17" xfId="0" applyFont="1" applyBorder="1" applyAlignment="1">
      <alignment horizontal="center" vertical="top" wrapText="1"/>
    </xf>
    <xf numFmtId="165" fontId="7" fillId="0" borderId="16" xfId="0" applyNumberFormat="1" applyFont="1" applyBorder="1" applyAlignment="1" applyProtection="1">
      <alignment horizontal="center"/>
      <protection hidden="1"/>
    </xf>
    <xf numFmtId="2" fontId="8" fillId="0" borderId="17" xfId="0" applyNumberFormat="1" applyFont="1" applyBorder="1" applyAlignment="1" applyProtection="1">
      <alignment/>
      <protection hidden="1"/>
    </xf>
    <xf numFmtId="2" fontId="8" fillId="0" borderId="19" xfId="0" applyNumberFormat="1" applyFont="1" applyBorder="1" applyAlignment="1" applyProtection="1">
      <alignment/>
      <protection hidden="1"/>
    </xf>
    <xf numFmtId="2" fontId="11" fillId="0" borderId="13" xfId="0" applyNumberFormat="1" applyFont="1" applyFill="1" applyBorder="1" applyAlignment="1" applyProtection="1">
      <alignment vertical="justify" wrapText="1"/>
      <protection hidden="1"/>
    </xf>
    <xf numFmtId="164" fontId="8" fillId="0" borderId="16" xfId="0" applyNumberFormat="1" applyFont="1" applyBorder="1" applyAlignment="1" applyProtection="1">
      <alignment/>
      <protection hidden="1"/>
    </xf>
    <xf numFmtId="166" fontId="8" fillId="0" borderId="16" xfId="0" applyNumberFormat="1" applyFont="1" applyBorder="1" applyAlignment="1" applyProtection="1">
      <alignment/>
      <protection hidden="1"/>
    </xf>
    <xf numFmtId="164" fontId="8" fillId="0" borderId="16" xfId="0" applyNumberFormat="1" applyFont="1" applyFill="1" applyBorder="1" applyAlignment="1" applyProtection="1">
      <alignment vertical="justify"/>
      <protection hidden="1"/>
    </xf>
    <xf numFmtId="0" fontId="3" fillId="0" borderId="20" xfId="0" applyFont="1" applyBorder="1" applyAlignment="1">
      <alignment vertical="justify"/>
    </xf>
    <xf numFmtId="0" fontId="3" fillId="0" borderId="21" xfId="0" applyFont="1" applyBorder="1" applyAlignment="1">
      <alignment vertical="justify"/>
    </xf>
    <xf numFmtId="2" fontId="7" fillId="0" borderId="12" xfId="0" applyNumberFormat="1" applyFont="1" applyBorder="1" applyAlignment="1" applyProtection="1">
      <alignment/>
      <protection hidden="1"/>
    </xf>
    <xf numFmtId="2" fontId="7" fillId="0" borderId="12" xfId="0" applyNumberFormat="1" applyFont="1" applyFill="1" applyBorder="1" applyAlignment="1" applyProtection="1">
      <alignment vertical="justify"/>
      <protection hidden="1"/>
    </xf>
    <xf numFmtId="2" fontId="2" fillId="0" borderId="10" xfId="0" applyNumberFormat="1" applyFont="1" applyBorder="1" applyAlignment="1">
      <alignment vertical="justify"/>
    </xf>
    <xf numFmtId="2" fontId="2" fillId="0" borderId="12" xfId="0" applyNumberFormat="1" applyFont="1" applyBorder="1" applyAlignment="1">
      <alignment vertical="justify"/>
    </xf>
    <xf numFmtId="0" fontId="2" fillId="0" borderId="0" xfId="0" applyFont="1" applyAlignment="1">
      <alignment/>
    </xf>
    <xf numFmtId="0" fontId="8" fillId="0" borderId="0" xfId="0" applyFont="1" applyBorder="1" applyAlignment="1">
      <alignment/>
    </xf>
    <xf numFmtId="0" fontId="15" fillId="0" borderId="14" xfId="0" applyFont="1" applyBorder="1" applyAlignment="1">
      <alignment vertical="justify" wrapText="1"/>
    </xf>
    <xf numFmtId="0" fontId="15" fillId="0" borderId="10" xfId="0" applyFont="1" applyBorder="1" applyAlignment="1">
      <alignment vertical="justify" wrapText="1"/>
    </xf>
    <xf numFmtId="0" fontId="14" fillId="0" borderId="10" xfId="0" applyFont="1" applyBorder="1" applyAlignment="1">
      <alignment vertical="justify" wrapText="1"/>
    </xf>
    <xf numFmtId="167" fontId="7" fillId="0" borderId="22" xfId="0" applyNumberFormat="1" applyFont="1" applyBorder="1" applyAlignment="1" applyProtection="1">
      <alignment horizontal="center" vertical="justify" wrapText="1"/>
      <protection hidden="1"/>
    </xf>
    <xf numFmtId="167" fontId="8" fillId="0" borderId="10" xfId="0" applyNumberFormat="1" applyFont="1" applyBorder="1" applyAlignment="1" applyProtection="1">
      <alignment/>
      <protection hidden="1"/>
    </xf>
    <xf numFmtId="167" fontId="3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10" fillId="0" borderId="15" xfId="0" applyFont="1" applyBorder="1" applyAlignment="1">
      <alignment vertical="justify" wrapText="1"/>
    </xf>
    <xf numFmtId="0" fontId="10" fillId="0" borderId="13" xfId="0" applyFont="1" applyBorder="1" applyAlignment="1">
      <alignment vertical="justify" wrapText="1"/>
    </xf>
    <xf numFmtId="0" fontId="8" fillId="0" borderId="12" xfId="0" applyFont="1" applyBorder="1" applyAlignment="1" applyProtection="1">
      <alignment wrapText="1"/>
      <protection locked="0"/>
    </xf>
    <xf numFmtId="0" fontId="8" fillId="0" borderId="15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1" fontId="7" fillId="0" borderId="11" xfId="0" applyNumberFormat="1" applyFont="1" applyBorder="1" applyAlignment="1">
      <alignment horizontal="left" vertical="justify" wrapText="1"/>
    </xf>
    <xf numFmtId="1" fontId="7" fillId="0" borderId="23" xfId="0" applyNumberFormat="1" applyFont="1" applyBorder="1" applyAlignment="1" applyProtection="1">
      <alignment horizontal="center" wrapText="1"/>
      <protection locked="0"/>
    </xf>
    <xf numFmtId="1" fontId="7" fillId="0" borderId="11" xfId="0" applyNumberFormat="1" applyFont="1" applyBorder="1" applyAlignment="1" applyProtection="1">
      <alignment horizontal="center"/>
      <protection hidden="1"/>
    </xf>
    <xf numFmtId="1" fontId="7" fillId="0" borderId="24" xfId="0" applyNumberFormat="1" applyFont="1" applyBorder="1" applyAlignment="1" applyProtection="1">
      <alignment horizontal="center"/>
      <protection hidden="1"/>
    </xf>
    <xf numFmtId="165" fontId="7" fillId="0" borderId="25" xfId="0" applyNumberFormat="1" applyFont="1" applyBorder="1" applyAlignment="1" applyProtection="1">
      <alignment horizontal="center"/>
      <protection hidden="1"/>
    </xf>
    <xf numFmtId="165" fontId="7" fillId="0" borderId="11" xfId="0" applyNumberFormat="1" applyFont="1" applyBorder="1" applyAlignment="1" applyProtection="1">
      <alignment horizontal="center"/>
      <protection hidden="1"/>
    </xf>
    <xf numFmtId="165" fontId="7" fillId="0" borderId="19" xfId="0" applyNumberFormat="1" applyFont="1" applyBorder="1" applyAlignment="1" applyProtection="1">
      <alignment horizontal="center"/>
      <protection hidden="1"/>
    </xf>
    <xf numFmtId="1" fontId="7" fillId="0" borderId="23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 wrapText="1"/>
      <protection locked="0"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6" xfId="0" applyFont="1" applyBorder="1" applyAlignment="1">
      <alignment/>
    </xf>
    <xf numFmtId="167" fontId="8" fillId="0" borderId="26" xfId="0" applyNumberFormat="1" applyFont="1" applyBorder="1" applyAlignment="1">
      <alignment/>
    </xf>
    <xf numFmtId="167" fontId="8" fillId="0" borderId="26" xfId="0" applyNumberFormat="1" applyFont="1" applyBorder="1" applyAlignment="1" applyProtection="1">
      <alignment/>
      <protection hidden="1"/>
    </xf>
    <xf numFmtId="167" fontId="8" fillId="0" borderId="13" xfId="0" applyNumberFormat="1" applyFont="1" applyBorder="1" applyAlignment="1" applyProtection="1">
      <alignment/>
      <protection hidden="1"/>
    </xf>
    <xf numFmtId="167" fontId="3" fillId="0" borderId="13" xfId="0" applyNumberFormat="1" applyFont="1" applyBorder="1" applyAlignment="1">
      <alignment horizontal="center" vertical="top" wrapText="1"/>
    </xf>
    <xf numFmtId="167" fontId="7" fillId="0" borderId="13" xfId="0" applyNumberFormat="1" applyFont="1" applyBorder="1" applyAlignment="1" applyProtection="1">
      <alignment horizontal="center" vertical="justify" wrapText="1"/>
      <protection hidden="1"/>
    </xf>
    <xf numFmtId="165" fontId="7" fillId="0" borderId="13" xfId="0" applyNumberFormat="1" applyFont="1" applyBorder="1" applyAlignment="1" applyProtection="1">
      <alignment horizontal="center"/>
      <protection hidden="1"/>
    </xf>
    <xf numFmtId="167" fontId="8" fillId="0" borderId="23" xfId="0" applyNumberFormat="1" applyFont="1" applyBorder="1" applyAlignment="1" applyProtection="1">
      <alignment/>
      <protection hidden="1"/>
    </xf>
    <xf numFmtId="2" fontId="7" fillId="0" borderId="11" xfId="0" applyNumberFormat="1" applyFont="1" applyBorder="1" applyAlignment="1" applyProtection="1">
      <alignment/>
      <protection hidden="1"/>
    </xf>
    <xf numFmtId="165" fontId="7" fillId="0" borderId="23" xfId="0" applyNumberFormat="1" applyFont="1" applyBorder="1" applyAlignment="1" applyProtection="1">
      <alignment horizontal="center"/>
      <protection hidden="1"/>
    </xf>
    <xf numFmtId="0" fontId="7" fillId="0" borderId="14" xfId="0" applyFont="1" applyBorder="1" applyAlignment="1">
      <alignment vertical="center" wrapText="1"/>
    </xf>
    <xf numFmtId="0" fontId="8" fillId="0" borderId="14" xfId="0" applyFont="1" applyBorder="1" applyAlignment="1" applyProtection="1">
      <alignment horizontal="center" wrapText="1"/>
      <protection locked="0"/>
    </xf>
    <xf numFmtId="2" fontId="8" fillId="0" borderId="27" xfId="0" applyNumberFormat="1" applyFont="1" applyBorder="1" applyAlignment="1" applyProtection="1">
      <alignment/>
      <protection hidden="1"/>
    </xf>
    <xf numFmtId="2" fontId="8" fillId="0" borderId="26" xfId="0" applyNumberFormat="1" applyFont="1" applyBorder="1" applyAlignment="1" applyProtection="1">
      <alignment/>
      <protection hidden="1"/>
    </xf>
    <xf numFmtId="166" fontId="8" fillId="0" borderId="13" xfId="0" applyNumberFormat="1" applyFont="1" applyBorder="1" applyAlignment="1" applyProtection="1">
      <alignment/>
      <protection hidden="1"/>
    </xf>
    <xf numFmtId="167" fontId="8" fillId="0" borderId="13" xfId="0" applyNumberFormat="1" applyFont="1" applyFill="1" applyBorder="1" applyAlignment="1" applyProtection="1">
      <alignment vertical="justify"/>
      <protection hidden="1"/>
    </xf>
    <xf numFmtId="167" fontId="3" fillId="0" borderId="28" xfId="0" applyNumberFormat="1" applyFont="1" applyBorder="1" applyAlignment="1">
      <alignment vertical="justify"/>
    </xf>
    <xf numFmtId="0" fontId="10" fillId="0" borderId="12" xfId="0" applyFont="1" applyBorder="1" applyAlignment="1">
      <alignment horizontal="center" vertical="justify" wrapText="1"/>
    </xf>
    <xf numFmtId="167" fontId="8" fillId="0" borderId="26" xfId="0" applyNumberFormat="1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2" fontId="7" fillId="0" borderId="26" xfId="0" applyNumberFormat="1" applyFont="1" applyBorder="1" applyAlignment="1" applyProtection="1">
      <alignment/>
      <protection hidden="1"/>
    </xf>
    <xf numFmtId="2" fontId="8" fillId="0" borderId="29" xfId="0" applyNumberFormat="1" applyFont="1" applyBorder="1" applyAlignment="1" applyProtection="1">
      <alignment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8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justify" wrapText="1"/>
    </xf>
    <xf numFmtId="167" fontId="8" fillId="0" borderId="30" xfId="0" applyNumberFormat="1" applyFont="1" applyBorder="1" applyAlignment="1" applyProtection="1">
      <alignment/>
      <protection hidden="1"/>
    </xf>
    <xf numFmtId="2" fontId="8" fillId="0" borderId="30" xfId="0" applyNumberFormat="1" applyFont="1" applyBorder="1" applyAlignment="1" applyProtection="1">
      <alignment/>
      <protection hidden="1"/>
    </xf>
    <xf numFmtId="0" fontId="4" fillId="0" borderId="23" xfId="0" applyFont="1" applyBorder="1" applyAlignment="1">
      <alignment horizontal="center" vertical="justify" wrapText="1"/>
    </xf>
    <xf numFmtId="0" fontId="8" fillId="0" borderId="14" xfId="0" applyFont="1" applyBorder="1" applyAlignment="1">
      <alignment vertical="top" wrapText="1"/>
    </xf>
    <xf numFmtId="2" fontId="8" fillId="0" borderId="13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justify" wrapText="1"/>
    </xf>
    <xf numFmtId="2" fontId="7" fillId="0" borderId="10" xfId="0" applyNumberFormat="1" applyFont="1" applyBorder="1" applyAlignment="1" applyProtection="1">
      <alignment horizontal="center" vertical="justify" wrapText="1"/>
      <protection hidden="1"/>
    </xf>
    <xf numFmtId="2" fontId="7" fillId="0" borderId="10" xfId="0" applyNumberFormat="1" applyFont="1" applyBorder="1" applyAlignment="1" applyProtection="1">
      <alignment horizontal="center" vertical="justify"/>
      <protection hidden="1"/>
    </xf>
    <xf numFmtId="0" fontId="16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2" fontId="8" fillId="0" borderId="26" xfId="0" applyNumberFormat="1" applyFont="1" applyBorder="1" applyAlignment="1">
      <alignment vertical="top" wrapText="1"/>
    </xf>
    <xf numFmtId="2" fontId="8" fillId="0" borderId="14" xfId="0" applyNumberFormat="1" applyFont="1" applyBorder="1" applyAlignment="1" applyProtection="1">
      <alignment horizontal="center"/>
      <protection hidden="1"/>
    </xf>
    <xf numFmtId="2" fontId="8" fillId="0" borderId="26" xfId="0" applyNumberFormat="1" applyFont="1" applyBorder="1" applyAlignment="1" applyProtection="1">
      <alignment/>
      <protection hidden="1"/>
    </xf>
    <xf numFmtId="2" fontId="3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vertical="justify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 applyProtection="1">
      <alignment horizontal="center" wrapText="1"/>
      <protection locked="0"/>
    </xf>
    <xf numFmtId="166" fontId="7" fillId="0" borderId="0" xfId="0" applyNumberFormat="1" applyFont="1" applyBorder="1" applyAlignment="1" applyProtection="1">
      <alignment/>
      <protection hidden="1"/>
    </xf>
    <xf numFmtId="2" fontId="7" fillId="0" borderId="0" xfId="0" applyNumberFormat="1" applyFont="1" applyBorder="1" applyAlignment="1" applyProtection="1">
      <alignment/>
      <protection hidden="1"/>
    </xf>
    <xf numFmtId="167" fontId="8" fillId="0" borderId="0" xfId="0" applyNumberFormat="1" applyFont="1" applyBorder="1" applyAlignment="1" applyProtection="1">
      <alignment/>
      <protection hidden="1"/>
    </xf>
    <xf numFmtId="167" fontId="8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justify"/>
    </xf>
    <xf numFmtId="0" fontId="7" fillId="0" borderId="0" xfId="0" applyFont="1" applyBorder="1" applyAlignment="1">
      <alignment vertical="justify" wrapText="1"/>
    </xf>
    <xf numFmtId="2" fontId="8" fillId="0" borderId="0" xfId="0" applyNumberFormat="1" applyFont="1" applyBorder="1" applyAlignment="1" applyProtection="1">
      <alignment/>
      <protection hidden="1"/>
    </xf>
    <xf numFmtId="2" fontId="7" fillId="0" borderId="0" xfId="0" applyNumberFormat="1" applyFont="1" applyBorder="1" applyAlignment="1" applyProtection="1">
      <alignment/>
      <protection hidden="1"/>
    </xf>
    <xf numFmtId="167" fontId="8" fillId="0" borderId="31" xfId="0" applyNumberFormat="1" applyFont="1" applyBorder="1" applyAlignment="1" applyProtection="1">
      <alignment/>
      <protection hidden="1"/>
    </xf>
    <xf numFmtId="2" fontId="17" fillId="0" borderId="31" xfId="0" applyNumberFormat="1" applyFont="1" applyBorder="1" applyAlignment="1">
      <alignment/>
    </xf>
    <xf numFmtId="2" fontId="17" fillId="0" borderId="32" xfId="0" applyNumberFormat="1" applyFont="1" applyBorder="1" applyAlignment="1">
      <alignment/>
    </xf>
    <xf numFmtId="166" fontId="7" fillId="0" borderId="20" xfId="0" applyNumberFormat="1" applyFont="1" applyBorder="1" applyAlignment="1" applyProtection="1">
      <alignment/>
      <protection hidden="1"/>
    </xf>
    <xf numFmtId="166" fontId="8" fillId="0" borderId="20" xfId="0" applyNumberFormat="1" applyFont="1" applyBorder="1" applyAlignment="1" applyProtection="1">
      <alignment/>
      <protection hidden="1"/>
    </xf>
    <xf numFmtId="166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66" fontId="8" fillId="0" borderId="31" xfId="0" applyNumberFormat="1" applyFont="1" applyBorder="1" applyAlignment="1" applyProtection="1">
      <alignment/>
      <protection hidden="1"/>
    </xf>
    <xf numFmtId="2" fontId="8" fillId="0" borderId="31" xfId="0" applyNumberFormat="1" applyFont="1" applyBorder="1" applyAlignment="1" applyProtection="1">
      <alignment/>
      <protection hidden="1"/>
    </xf>
    <xf numFmtId="167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" vertical="justify" wrapText="1"/>
      <protection locked="0"/>
    </xf>
    <xf numFmtId="166" fontId="8" fillId="0" borderId="14" xfId="0" applyNumberFormat="1" applyFont="1" applyBorder="1" applyAlignment="1" applyProtection="1">
      <alignment/>
      <protection hidden="1"/>
    </xf>
    <xf numFmtId="2" fontId="17" fillId="0" borderId="14" xfId="0" applyNumberFormat="1" applyFont="1" applyBorder="1" applyAlignment="1">
      <alignment/>
    </xf>
    <xf numFmtId="2" fontId="17" fillId="0" borderId="18" xfId="0" applyNumberFormat="1" applyFont="1" applyBorder="1" applyAlignment="1">
      <alignment/>
    </xf>
    <xf numFmtId="2" fontId="17" fillId="0" borderId="20" xfId="0" applyNumberFormat="1" applyFont="1" applyBorder="1" applyAlignment="1">
      <alignment/>
    </xf>
    <xf numFmtId="2" fontId="17" fillId="0" borderId="21" xfId="0" applyNumberFormat="1" applyFont="1" applyBorder="1" applyAlignment="1">
      <alignment/>
    </xf>
    <xf numFmtId="0" fontId="8" fillId="0" borderId="31" xfId="0" applyFont="1" applyBorder="1" applyAlignment="1">
      <alignment/>
    </xf>
    <xf numFmtId="167" fontId="8" fillId="0" borderId="31" xfId="0" applyNumberFormat="1" applyFont="1" applyBorder="1" applyAlignment="1">
      <alignment/>
    </xf>
    <xf numFmtId="0" fontId="8" fillId="0" borderId="31" xfId="0" applyFont="1" applyBorder="1" applyAlignment="1">
      <alignment horizontal="center"/>
    </xf>
    <xf numFmtId="0" fontId="8" fillId="0" borderId="10" xfId="0" applyFont="1" applyBorder="1" applyAlignment="1">
      <alignment horizontal="right" vertical="center"/>
    </xf>
    <xf numFmtId="167" fontId="8" fillId="0" borderId="10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167" fontId="8" fillId="0" borderId="31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" fontId="7" fillId="0" borderId="33" xfId="0" applyNumberFormat="1" applyFont="1" applyBorder="1" applyAlignment="1">
      <alignment horizontal="left" vertical="justify" wrapText="1"/>
    </xf>
    <xf numFmtId="1" fontId="7" fillId="0" borderId="34" xfId="0" applyNumberFormat="1" applyFont="1" applyBorder="1" applyAlignment="1">
      <alignment horizontal="left" vertical="justify" wrapText="1"/>
    </xf>
    <xf numFmtId="0" fontId="7" fillId="0" borderId="35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67" fontId="8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vertical="center"/>
    </xf>
    <xf numFmtId="1" fontId="7" fillId="0" borderId="34" xfId="0" applyNumberFormat="1" applyFont="1" applyBorder="1" applyAlignment="1">
      <alignment horizontal="center" vertical="justify" wrapText="1"/>
    </xf>
    <xf numFmtId="166" fontId="8" fillId="0" borderId="36" xfId="0" applyNumberFormat="1" applyFont="1" applyBorder="1" applyAlignment="1" applyProtection="1">
      <alignment horizontal="center"/>
      <protection hidden="1"/>
    </xf>
    <xf numFmtId="166" fontId="8" fillId="0" borderId="28" xfId="0" applyNumberFormat="1" applyFont="1" applyBorder="1" applyAlignment="1" applyProtection="1">
      <alignment horizontal="center"/>
      <protection hidden="1"/>
    </xf>
    <xf numFmtId="166" fontId="8" fillId="0" borderId="26" xfId="0" applyNumberFormat="1" applyFont="1" applyBorder="1" applyAlignment="1" applyProtection="1">
      <alignment horizontal="center"/>
      <protection hidden="1"/>
    </xf>
    <xf numFmtId="166" fontId="8" fillId="0" borderId="13" xfId="0" applyNumberFormat="1" applyFont="1" applyBorder="1" applyAlignment="1" applyProtection="1">
      <alignment horizontal="center"/>
      <protection hidden="1"/>
    </xf>
    <xf numFmtId="1" fontId="7" fillId="0" borderId="15" xfId="0" applyNumberFormat="1" applyFont="1" applyBorder="1" applyAlignment="1" applyProtection="1">
      <alignment horizontal="center"/>
      <protection locked="0"/>
    </xf>
    <xf numFmtId="0" fontId="10" fillId="0" borderId="34" xfId="0" applyFont="1" applyBorder="1" applyAlignment="1">
      <alignment horizontal="center" vertical="justify" wrapText="1"/>
    </xf>
    <xf numFmtId="2" fontId="8" fillId="0" borderId="20" xfId="0" applyNumberFormat="1" applyFont="1" applyBorder="1" applyAlignment="1" applyProtection="1">
      <alignment/>
      <protection hidden="1"/>
    </xf>
    <xf numFmtId="2" fontId="8" fillId="0" borderId="31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2" fillId="0" borderId="34" xfId="0" applyFont="1" applyBorder="1" applyAlignment="1">
      <alignment horizontal="center" vertical="justify" wrapText="1"/>
    </xf>
    <xf numFmtId="0" fontId="2" fillId="0" borderId="37" xfId="0" applyFont="1" applyBorder="1" applyAlignment="1">
      <alignment horizontal="center" vertical="justify" wrapText="1"/>
    </xf>
    <xf numFmtId="0" fontId="19" fillId="0" borderId="0" xfId="0" applyFont="1" applyBorder="1" applyAlignment="1">
      <alignment horizontal="left" vertical="justify" wrapText="1"/>
    </xf>
    <xf numFmtId="2" fontId="8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 applyProtection="1">
      <alignment wrapText="1"/>
      <protection locked="0"/>
    </xf>
    <xf numFmtId="2" fontId="10" fillId="0" borderId="10" xfId="0" applyNumberFormat="1" applyFont="1" applyBorder="1" applyAlignment="1" applyProtection="1">
      <alignment horizontal="center" vertical="justify"/>
      <protection hidden="1"/>
    </xf>
    <xf numFmtId="2" fontId="10" fillId="0" borderId="10" xfId="0" applyNumberFormat="1" applyFont="1" applyBorder="1" applyAlignment="1" applyProtection="1">
      <alignment horizontal="center" vertical="justify" wrapText="1"/>
      <protection hidden="1"/>
    </xf>
    <xf numFmtId="2" fontId="4" fillId="0" borderId="10" xfId="0" applyNumberFormat="1" applyFont="1" applyBorder="1" applyAlignment="1">
      <alignment horizontal="center" vertical="justify" wrapText="1"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8" fillId="0" borderId="10" xfId="0" applyNumberFormat="1" applyFont="1" applyBorder="1" applyAlignment="1" applyProtection="1">
      <alignment horizontal="center"/>
      <protection hidden="1"/>
    </xf>
    <xf numFmtId="0" fontId="6" fillId="0" borderId="38" xfId="0" applyFont="1" applyBorder="1" applyAlignment="1">
      <alignment horizontal="justify" vertical="justify" wrapText="1"/>
    </xf>
    <xf numFmtId="0" fontId="6" fillId="0" borderId="39" xfId="0" applyFont="1" applyBorder="1" applyAlignment="1">
      <alignment horizontal="justify" vertical="justify" wrapText="1"/>
    </xf>
    <xf numFmtId="0" fontId="6" fillId="0" borderId="10" xfId="0" applyFont="1" applyBorder="1" applyAlignment="1">
      <alignment horizontal="justify" vertical="justify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justify" wrapText="1"/>
    </xf>
    <xf numFmtId="0" fontId="8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7" fillId="0" borderId="4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1" fontId="7" fillId="0" borderId="13" xfId="0" applyNumberFormat="1" applyFont="1" applyBorder="1" applyAlignment="1" applyProtection="1">
      <alignment horizontal="center" wrapText="1"/>
      <protection locked="0"/>
    </xf>
    <xf numFmtId="1" fontId="7" fillId="0" borderId="10" xfId="0" applyNumberFormat="1" applyFont="1" applyBorder="1" applyAlignment="1" applyProtection="1">
      <alignment horizontal="center" wrapText="1"/>
      <protection locked="0"/>
    </xf>
    <xf numFmtId="1" fontId="7" fillId="0" borderId="27" xfId="0" applyNumberFormat="1" applyFont="1" applyBorder="1" applyAlignment="1">
      <alignment horizontal="left" vertical="justify" wrapText="1"/>
    </xf>
    <xf numFmtId="1" fontId="7" fillId="0" borderId="30" xfId="0" applyNumberFormat="1" applyFont="1" applyBorder="1" applyAlignment="1">
      <alignment horizontal="left" vertical="justify" wrapText="1"/>
    </xf>
    <xf numFmtId="1" fontId="7" fillId="0" borderId="26" xfId="0" applyNumberFormat="1" applyFont="1" applyBorder="1" applyAlignment="1">
      <alignment horizontal="left" vertical="justify" wrapText="1"/>
    </xf>
    <xf numFmtId="0" fontId="4" fillId="0" borderId="15" xfId="0" applyFont="1" applyBorder="1" applyAlignment="1">
      <alignment horizontal="justify" vertical="justify" wrapText="1"/>
    </xf>
    <xf numFmtId="0" fontId="4" fillId="0" borderId="17" xfId="0" applyFont="1" applyBorder="1" applyAlignment="1">
      <alignment horizontal="justify" vertical="justify" wrapText="1"/>
    </xf>
    <xf numFmtId="0" fontId="4" fillId="0" borderId="10" xfId="0" applyFont="1" applyBorder="1" applyAlignment="1">
      <alignment horizontal="justify" vertical="justify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left" vertical="center" wrapText="1"/>
    </xf>
    <xf numFmtId="1" fontId="7" fillId="0" borderId="15" xfId="0" applyNumberFormat="1" applyFont="1" applyBorder="1" applyAlignment="1">
      <alignment horizontal="left" vertical="center" wrapText="1"/>
    </xf>
    <xf numFmtId="1" fontId="7" fillId="0" borderId="13" xfId="0" applyNumberFormat="1" applyFont="1" applyBorder="1" applyAlignment="1">
      <alignment horizontal="left" vertical="center" wrapText="1"/>
    </xf>
    <xf numFmtId="2" fontId="2" fillId="0" borderId="41" xfId="0" applyNumberFormat="1" applyFont="1" applyBorder="1" applyAlignment="1">
      <alignment vertical="center"/>
    </xf>
    <xf numFmtId="2" fontId="2" fillId="0" borderId="42" xfId="0" applyNumberFormat="1" applyFont="1" applyBorder="1" applyAlignment="1">
      <alignment vertical="center"/>
    </xf>
    <xf numFmtId="2" fontId="2" fillId="0" borderId="43" xfId="0" applyNumberFormat="1" applyFont="1" applyBorder="1" applyAlignment="1">
      <alignment vertic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0" xfId="0" applyFont="1" applyBorder="1" applyAlignment="1">
      <alignment horizontal="left" vertical="justify" wrapText="1"/>
    </xf>
    <xf numFmtId="1" fontId="7" fillId="0" borderId="0" xfId="0" applyNumberFormat="1" applyFont="1" applyBorder="1" applyAlignment="1">
      <alignment horizontal="left" vertical="justify" wrapText="1"/>
    </xf>
    <xf numFmtId="2" fontId="8" fillId="0" borderId="47" xfId="0" applyNumberFormat="1" applyFont="1" applyBorder="1" applyAlignment="1">
      <alignment horizontal="right" vertical="center"/>
    </xf>
    <xf numFmtId="2" fontId="8" fillId="0" borderId="48" xfId="0" applyNumberFormat="1" applyFont="1" applyBorder="1" applyAlignment="1">
      <alignment horizontal="right" vertical="center"/>
    </xf>
    <xf numFmtId="2" fontId="8" fillId="0" borderId="49" xfId="0" applyNumberFormat="1" applyFont="1" applyBorder="1" applyAlignment="1">
      <alignment horizontal="right" vertical="center"/>
    </xf>
    <xf numFmtId="166" fontId="8" fillId="0" borderId="31" xfId="0" applyNumberFormat="1" applyFont="1" applyBorder="1" applyAlignment="1">
      <alignment horizontal="right" vertical="center"/>
    </xf>
    <xf numFmtId="166" fontId="8" fillId="0" borderId="10" xfId="0" applyNumberFormat="1" applyFont="1" applyBorder="1" applyAlignment="1">
      <alignment horizontal="right" vertical="center"/>
    </xf>
    <xf numFmtId="166" fontId="8" fillId="0" borderId="20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2" fontId="2" fillId="0" borderId="47" xfId="0" applyNumberFormat="1" applyFont="1" applyBorder="1" applyAlignment="1">
      <alignment vertical="center"/>
    </xf>
    <xf numFmtId="2" fontId="2" fillId="0" borderId="48" xfId="0" applyNumberFormat="1" applyFont="1" applyBorder="1" applyAlignment="1">
      <alignment vertical="center"/>
    </xf>
    <xf numFmtId="2" fontId="2" fillId="0" borderId="49" xfId="0" applyNumberFormat="1" applyFont="1" applyBorder="1" applyAlignment="1">
      <alignment vertical="center"/>
    </xf>
    <xf numFmtId="0" fontId="8" fillId="0" borderId="47" xfId="0" applyFont="1" applyBorder="1" applyAlignment="1">
      <alignment horizontal="right" vertical="center"/>
    </xf>
    <xf numFmtId="0" fontId="8" fillId="0" borderId="48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9" fillId="0" borderId="39" xfId="0" applyFont="1" applyBorder="1" applyAlignment="1">
      <alignment horizontal="left" vertical="justify" wrapText="1"/>
    </xf>
    <xf numFmtId="0" fontId="19" fillId="0" borderId="17" xfId="0" applyFont="1" applyBorder="1" applyAlignment="1">
      <alignment horizontal="left" vertical="justify" wrapText="1"/>
    </xf>
    <xf numFmtId="0" fontId="19" fillId="0" borderId="53" xfId="0" applyFont="1" applyBorder="1" applyAlignment="1">
      <alignment horizontal="left" vertical="justify" wrapText="1"/>
    </xf>
    <xf numFmtId="0" fontId="18" fillId="0" borderId="50" xfId="0" applyFont="1" applyBorder="1" applyAlignment="1" applyProtection="1">
      <alignment horizontal="center" vertical="justify" wrapText="1"/>
      <protection locked="0"/>
    </xf>
    <xf numFmtId="0" fontId="18" fillId="0" borderId="51" xfId="0" applyFont="1" applyBorder="1" applyAlignment="1" applyProtection="1">
      <alignment horizontal="center" vertical="justify" wrapText="1"/>
      <protection locked="0"/>
    </xf>
    <xf numFmtId="0" fontId="18" fillId="0" borderId="52" xfId="0" applyFont="1" applyBorder="1" applyAlignment="1" applyProtection="1">
      <alignment horizontal="center" vertical="justify" wrapText="1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9" fillId="0" borderId="32" xfId="0" applyFont="1" applyBorder="1" applyAlignment="1">
      <alignment horizontal="left" vertical="justify" wrapText="1"/>
    </xf>
    <xf numFmtId="0" fontId="19" fillId="0" borderId="16" xfId="0" applyFont="1" applyBorder="1" applyAlignment="1">
      <alignment horizontal="left" vertical="justify" wrapText="1"/>
    </xf>
    <xf numFmtId="0" fontId="19" fillId="0" borderId="21" xfId="0" applyFont="1" applyBorder="1" applyAlignment="1">
      <alignment horizontal="left" vertical="justify" wrapText="1"/>
    </xf>
    <xf numFmtId="49" fontId="8" fillId="0" borderId="54" xfId="0" applyNumberFormat="1" applyFont="1" applyBorder="1" applyAlignment="1">
      <alignment horizontal="center" vertical="justify"/>
    </xf>
    <xf numFmtId="49" fontId="8" fillId="0" borderId="22" xfId="0" applyNumberFormat="1" applyFont="1" applyBorder="1" applyAlignment="1">
      <alignment horizontal="center" vertical="justify"/>
    </xf>
    <xf numFmtId="49" fontId="8" fillId="0" borderId="55" xfId="0" applyNumberFormat="1" applyFont="1" applyBorder="1" applyAlignment="1">
      <alignment horizontal="center" vertical="justify"/>
    </xf>
    <xf numFmtId="49" fontId="3" fillId="0" borderId="54" xfId="0" applyNumberFormat="1" applyFont="1" applyBorder="1" applyAlignment="1">
      <alignment horizontal="center" vertical="justify"/>
    </xf>
    <xf numFmtId="49" fontId="3" fillId="0" borderId="22" xfId="0" applyNumberFormat="1" applyFont="1" applyBorder="1" applyAlignment="1">
      <alignment horizontal="center" vertical="justify"/>
    </xf>
    <xf numFmtId="166" fontId="8" fillId="0" borderId="36" xfId="0" applyNumberFormat="1" applyFont="1" applyBorder="1" applyAlignment="1" applyProtection="1">
      <alignment horizontal="center" vertical="center"/>
      <protection hidden="1"/>
    </xf>
    <xf numFmtId="166" fontId="8" fillId="0" borderId="13" xfId="0" applyNumberFormat="1" applyFont="1" applyBorder="1" applyAlignment="1" applyProtection="1">
      <alignment horizontal="center" vertical="center"/>
      <protection hidden="1"/>
    </xf>
    <xf numFmtId="166" fontId="8" fillId="0" borderId="28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>
      <alignment horizontal="left" vertical="top" wrapText="1"/>
    </xf>
    <xf numFmtId="0" fontId="19" fillId="0" borderId="41" xfId="0" applyFont="1" applyBorder="1" applyAlignment="1">
      <alignment horizontal="left" vertical="justify" wrapText="1"/>
    </xf>
    <xf numFmtId="0" fontId="19" fillId="0" borderId="42" xfId="0" applyFont="1" applyBorder="1" applyAlignment="1">
      <alignment horizontal="left" vertical="justify" wrapText="1"/>
    </xf>
    <xf numFmtId="0" fontId="19" fillId="0" borderId="43" xfId="0" applyFont="1" applyBorder="1" applyAlignment="1">
      <alignment horizontal="left" vertic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0"/>
  <sheetViews>
    <sheetView tabSelected="1" view="pageBreakPreview" zoomScale="115" zoomScaleSheetLayoutView="115" zoomScalePageLayoutView="0" workbookViewId="0" topLeftCell="A263">
      <selection activeCell="R272" sqref="R272"/>
    </sheetView>
  </sheetViews>
  <sheetFormatPr defaultColWidth="9.125" defaultRowHeight="12.75"/>
  <cols>
    <col min="1" max="1" width="0.5" style="2" customWidth="1"/>
    <col min="2" max="2" width="6.00390625" style="2" customWidth="1"/>
    <col min="3" max="3" width="44.625" style="3" customWidth="1"/>
    <col min="4" max="4" width="9.625" style="2" customWidth="1"/>
    <col min="5" max="5" width="13.50390625" style="2" customWidth="1"/>
    <col min="6" max="6" width="17.625" style="2" customWidth="1"/>
    <col min="7" max="7" width="15.00390625" style="2" hidden="1" customWidth="1"/>
    <col min="8" max="8" width="11.375" style="102" hidden="1" customWidth="1"/>
    <col min="9" max="11" width="11.375" style="2" hidden="1" customWidth="1"/>
    <col min="12" max="12" width="12.375" style="2" hidden="1" customWidth="1"/>
    <col min="13" max="13" width="16.625" style="2" hidden="1" customWidth="1"/>
    <col min="14" max="14" width="15.50390625" style="2" customWidth="1"/>
    <col min="15" max="15" width="12.00390625" style="2" customWidth="1"/>
    <col min="16" max="16" width="12.875" style="2" customWidth="1"/>
    <col min="17" max="16384" width="9.125" style="2" customWidth="1"/>
  </cols>
  <sheetData>
    <row r="1" spans="2:14" ht="37.5" customHeight="1">
      <c r="B1" s="235" t="s">
        <v>191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2:17" ht="96" customHeight="1" hidden="1">
      <c r="B2" s="236" t="s">
        <v>54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"/>
      <c r="P2" s="23"/>
      <c r="Q2" s="23"/>
    </row>
    <row r="3" spans="2:17" ht="24" customHeight="1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23"/>
      <c r="P3" s="23"/>
      <c r="Q3" s="23"/>
    </row>
    <row r="4" spans="2:17" ht="92.25" customHeight="1">
      <c r="B4" s="237" t="s">
        <v>192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"/>
      <c r="P4" s="23"/>
      <c r="Q4" s="23"/>
    </row>
    <row r="5" spans="2:17" ht="102" customHeight="1">
      <c r="B5" s="253" t="s">
        <v>193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3"/>
      <c r="P5" s="23"/>
      <c r="Q5" s="23"/>
    </row>
    <row r="6" spans="2:14" s="4" customFormat="1" ht="57" customHeight="1">
      <c r="B6" s="24" t="s">
        <v>0</v>
      </c>
      <c r="C6" s="24" t="s">
        <v>19</v>
      </c>
      <c r="D6" s="138" t="s">
        <v>79</v>
      </c>
      <c r="E6" s="104"/>
      <c r="F6" s="24" t="s">
        <v>194</v>
      </c>
      <c r="G6" s="24" t="s">
        <v>70</v>
      </c>
      <c r="H6" s="104"/>
      <c r="I6" s="104"/>
      <c r="J6" s="104"/>
      <c r="K6" s="104"/>
      <c r="L6" s="105"/>
      <c r="M6" s="24" t="s">
        <v>38</v>
      </c>
      <c r="N6" s="24" t="s">
        <v>195</v>
      </c>
    </row>
    <row r="7" spans="2:14" s="15" customFormat="1" ht="13.5">
      <c r="B7" s="10">
        <v>1</v>
      </c>
      <c r="C7" s="11" t="s">
        <v>31</v>
      </c>
      <c r="D7" s="106" t="s">
        <v>18</v>
      </c>
      <c r="E7" s="107"/>
      <c r="F7" s="14">
        <v>46.49</v>
      </c>
      <c r="G7" s="14"/>
      <c r="H7" s="107"/>
      <c r="I7" s="107"/>
      <c r="J7" s="107"/>
      <c r="K7" s="107"/>
      <c r="L7" s="108"/>
      <c r="M7" s="14"/>
      <c r="N7" s="14">
        <v>48.62</v>
      </c>
    </row>
    <row r="8" spans="2:14" s="15" customFormat="1" ht="13.5">
      <c r="B8" s="10">
        <v>2</v>
      </c>
      <c r="C8" s="11" t="s">
        <v>17</v>
      </c>
      <c r="D8" s="106" t="s">
        <v>18</v>
      </c>
      <c r="E8" s="107"/>
      <c r="F8" s="14">
        <v>63.82</v>
      </c>
      <c r="G8" s="14"/>
      <c r="H8" s="107"/>
      <c r="I8" s="107"/>
      <c r="J8" s="107"/>
      <c r="K8" s="107"/>
      <c r="L8" s="108"/>
      <c r="M8" s="14"/>
      <c r="N8" s="14">
        <v>66.74</v>
      </c>
    </row>
    <row r="9" spans="2:14" s="15" customFormat="1" ht="14.25" thickBot="1">
      <c r="B9" s="238" t="s">
        <v>6</v>
      </c>
      <c r="C9" s="239"/>
      <c r="D9" s="239"/>
      <c r="E9" s="239"/>
      <c r="F9" s="239"/>
      <c r="G9" s="239"/>
      <c r="H9" s="240"/>
      <c r="I9" s="240"/>
      <c r="J9" s="240"/>
      <c r="K9" s="240"/>
      <c r="L9" s="240"/>
      <c r="M9" s="239"/>
      <c r="N9" s="241"/>
    </row>
    <row r="10" spans="2:17" s="15" customFormat="1" ht="93" customHeight="1">
      <c r="B10" s="25" t="s">
        <v>0</v>
      </c>
      <c r="C10" s="25" t="s">
        <v>19</v>
      </c>
      <c r="D10" s="25" t="s">
        <v>20</v>
      </c>
      <c r="E10" s="26" t="s">
        <v>78</v>
      </c>
      <c r="F10" s="24" t="s">
        <v>196</v>
      </c>
      <c r="G10" s="26" t="s">
        <v>53</v>
      </c>
      <c r="H10" s="232" t="s">
        <v>68</v>
      </c>
      <c r="I10" s="232"/>
      <c r="J10" s="232"/>
      <c r="K10" s="232"/>
      <c r="L10" s="233"/>
      <c r="M10" s="74" t="s">
        <v>69</v>
      </c>
      <c r="N10" s="154" t="s">
        <v>197</v>
      </c>
      <c r="O10" s="96"/>
      <c r="P10" s="96"/>
      <c r="Q10" s="96"/>
    </row>
    <row r="11" spans="2:17" s="15" customFormat="1" ht="27" hidden="1">
      <c r="B11" s="5"/>
      <c r="C11" s="6"/>
      <c r="D11" s="7"/>
      <c r="E11" s="8"/>
      <c r="F11" s="64"/>
      <c r="G11" s="73"/>
      <c r="H11" s="100" t="s">
        <v>59</v>
      </c>
      <c r="I11" s="53" t="s">
        <v>60</v>
      </c>
      <c r="J11" s="53" t="s">
        <v>61</v>
      </c>
      <c r="K11" s="53" t="s">
        <v>62</v>
      </c>
      <c r="L11" s="76" t="s">
        <v>186</v>
      </c>
      <c r="M11" s="242"/>
      <c r="N11" s="243"/>
      <c r="O11" s="96"/>
      <c r="P11" s="96"/>
      <c r="Q11" s="96"/>
    </row>
    <row r="12" spans="2:17" s="15" customFormat="1" ht="13.5" hidden="1">
      <c r="B12" s="5"/>
      <c r="C12" s="109" t="s">
        <v>63</v>
      </c>
      <c r="D12" s="110"/>
      <c r="E12" s="111"/>
      <c r="F12" s="111"/>
      <c r="G12" s="112"/>
      <c r="H12" s="113">
        <v>1.1</v>
      </c>
      <c r="I12" s="114">
        <v>1.2</v>
      </c>
      <c r="J12" s="114">
        <v>1.4</v>
      </c>
      <c r="K12" s="114">
        <v>1.5</v>
      </c>
      <c r="L12" s="115">
        <v>1.6</v>
      </c>
      <c r="M12" s="116"/>
      <c r="N12" s="117"/>
      <c r="O12" s="96"/>
      <c r="P12" s="96"/>
      <c r="Q12" s="96"/>
    </row>
    <row r="13" spans="2:14" s="15" customFormat="1" ht="57.75" customHeight="1">
      <c r="B13" s="254" t="s">
        <v>71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6"/>
    </row>
    <row r="14" spans="2:14" s="15" customFormat="1" ht="76.5" customHeight="1">
      <c r="B14" s="32" t="s">
        <v>3</v>
      </c>
      <c r="C14" s="150" t="s">
        <v>73</v>
      </c>
      <c r="D14" s="118"/>
      <c r="E14" s="119"/>
      <c r="F14" s="119"/>
      <c r="G14" s="22"/>
      <c r="H14" s="122"/>
      <c r="I14" s="119"/>
      <c r="J14" s="119"/>
      <c r="K14" s="119"/>
      <c r="L14" s="120"/>
      <c r="M14" s="121"/>
      <c r="N14" s="119"/>
    </row>
    <row r="15" spans="2:16" s="15" customFormat="1" ht="13.5">
      <c r="B15" s="17"/>
      <c r="C15" s="42" t="s">
        <v>35</v>
      </c>
      <c r="D15" s="12" t="s">
        <v>21</v>
      </c>
      <c r="E15" s="44">
        <v>4.17</v>
      </c>
      <c r="F15" s="151">
        <f>E15*F7</f>
        <v>193.86</v>
      </c>
      <c r="G15" s="66">
        <f>E15*N7</f>
        <v>202.75</v>
      </c>
      <c r="H15" s="52">
        <f>E15*H12</f>
        <v>4.587</v>
      </c>
      <c r="I15" s="52">
        <f>E15*I12</f>
        <v>5.004</v>
      </c>
      <c r="J15" s="52">
        <f>E15*J12</f>
        <v>5.838</v>
      </c>
      <c r="K15" s="48">
        <f>E15*K12</f>
        <v>6.255</v>
      </c>
      <c r="L15" s="77">
        <f>E15*L12</f>
        <v>6.672</v>
      </c>
      <c r="M15" s="35">
        <f>H15*M7</f>
        <v>0</v>
      </c>
      <c r="N15" s="13">
        <f>E15*N7</f>
        <v>202.75</v>
      </c>
      <c r="O15" s="56"/>
      <c r="P15" s="56"/>
    </row>
    <row r="16" spans="2:16" s="15" customFormat="1" ht="13.5">
      <c r="B16" s="17"/>
      <c r="C16" s="42" t="s">
        <v>72</v>
      </c>
      <c r="D16" s="12" t="s">
        <v>21</v>
      </c>
      <c r="E16" s="44">
        <v>3.19</v>
      </c>
      <c r="F16" s="151"/>
      <c r="G16" s="66"/>
      <c r="H16" s="52"/>
      <c r="I16" s="52"/>
      <c r="J16" s="52"/>
      <c r="K16" s="48"/>
      <c r="L16" s="77"/>
      <c r="M16" s="35"/>
      <c r="N16" s="13"/>
      <c r="O16" s="56"/>
      <c r="P16" s="56"/>
    </row>
    <row r="17" spans="2:16" s="15" customFormat="1" ht="13.5">
      <c r="B17" s="17"/>
      <c r="C17" s="11" t="s">
        <v>17</v>
      </c>
      <c r="D17" s="12" t="s">
        <v>21</v>
      </c>
      <c r="E17" s="44">
        <f>E15+E16</f>
        <v>7.36</v>
      </c>
      <c r="F17" s="152">
        <f>E17*F8</f>
        <v>469.72</v>
      </c>
      <c r="G17" s="66">
        <f>E17*N8</f>
        <v>491.21</v>
      </c>
      <c r="H17" s="52">
        <v>13.508</v>
      </c>
      <c r="I17" s="44">
        <v>13.508</v>
      </c>
      <c r="J17" s="44">
        <v>13.508</v>
      </c>
      <c r="K17" s="44">
        <v>13.508</v>
      </c>
      <c r="L17" s="78">
        <v>13.508</v>
      </c>
      <c r="M17" s="35">
        <f>E17*M8</f>
        <v>0</v>
      </c>
      <c r="N17" s="13">
        <f>E17*N8</f>
        <v>491.21</v>
      </c>
      <c r="O17" s="56"/>
      <c r="P17" s="56"/>
    </row>
    <row r="18" spans="2:16" s="15" customFormat="1" ht="13.5">
      <c r="B18" s="17"/>
      <c r="C18" s="18" t="s">
        <v>5</v>
      </c>
      <c r="D18" s="12" t="s">
        <v>21</v>
      </c>
      <c r="E18" s="37"/>
      <c r="F18" s="58">
        <f>F15+F17</f>
        <v>663.58</v>
      </c>
      <c r="G18" s="71">
        <f>G15+G17</f>
        <v>693.96</v>
      </c>
      <c r="H18" s="123"/>
      <c r="I18" s="37"/>
      <c r="J18" s="37"/>
      <c r="K18" s="37"/>
      <c r="L18" s="79"/>
      <c r="M18" s="39">
        <f>M15+M17</f>
        <v>0</v>
      </c>
      <c r="N18" s="19">
        <f>N15+N17</f>
        <v>693.96</v>
      </c>
      <c r="O18" s="56"/>
      <c r="P18" s="56"/>
    </row>
    <row r="19" spans="2:14" s="15" customFormat="1" ht="87" customHeight="1">
      <c r="B19" s="33" t="s">
        <v>7</v>
      </c>
      <c r="C19" s="145" t="s">
        <v>74</v>
      </c>
      <c r="D19" s="41"/>
      <c r="E19" s="13"/>
      <c r="F19" s="13"/>
      <c r="G19" s="71"/>
      <c r="H19" s="124"/>
      <c r="I19" s="13"/>
      <c r="J19" s="13"/>
      <c r="K19" s="13"/>
      <c r="L19" s="80"/>
      <c r="M19" s="35"/>
      <c r="N19" s="13"/>
    </row>
    <row r="20" spans="2:14" s="15" customFormat="1" ht="13.5">
      <c r="B20" s="20"/>
      <c r="C20" s="42" t="s">
        <v>35</v>
      </c>
      <c r="D20" s="12" t="s">
        <v>21</v>
      </c>
      <c r="E20" s="44">
        <v>4.22</v>
      </c>
      <c r="F20" s="151">
        <f>E20*F7</f>
        <v>196.19</v>
      </c>
      <c r="G20" s="66">
        <f>E20*N7</f>
        <v>205.18</v>
      </c>
      <c r="H20" s="52">
        <f>E20*H12</f>
        <v>4.642</v>
      </c>
      <c r="I20" s="48">
        <f>E20*I12</f>
        <v>5.064</v>
      </c>
      <c r="J20" s="48">
        <f>E20*J12</f>
        <v>5.908</v>
      </c>
      <c r="K20" s="48">
        <f>E20*K12</f>
        <v>6.33</v>
      </c>
      <c r="L20" s="77">
        <f>E20*L12</f>
        <v>6.752</v>
      </c>
      <c r="M20" s="35">
        <f>H20*M7</f>
        <v>0</v>
      </c>
      <c r="N20" s="13">
        <f>E20*N7</f>
        <v>205.18</v>
      </c>
    </row>
    <row r="21" spans="2:14" s="15" customFormat="1" ht="13.5">
      <c r="B21" s="20"/>
      <c r="C21" s="42" t="s">
        <v>72</v>
      </c>
      <c r="D21" s="12" t="s">
        <v>21</v>
      </c>
      <c r="E21" s="44">
        <v>3.24</v>
      </c>
      <c r="F21" s="151"/>
      <c r="G21" s="66"/>
      <c r="H21" s="52"/>
      <c r="I21" s="48"/>
      <c r="J21" s="48"/>
      <c r="K21" s="48"/>
      <c r="L21" s="77"/>
      <c r="M21" s="35"/>
      <c r="N21" s="13"/>
    </row>
    <row r="22" spans="2:14" s="15" customFormat="1" ht="13.5">
      <c r="B22" s="20"/>
      <c r="C22" s="11" t="s">
        <v>17</v>
      </c>
      <c r="D22" s="12" t="s">
        <v>21</v>
      </c>
      <c r="E22" s="44">
        <f>E20+E21</f>
        <v>7.46</v>
      </c>
      <c r="F22" s="152">
        <f>E22*F8</f>
        <v>476.1</v>
      </c>
      <c r="G22" s="66">
        <f>E22*N8</f>
        <v>497.88</v>
      </c>
      <c r="H22" s="52">
        <v>13.508</v>
      </c>
      <c r="I22" s="44">
        <v>13.508</v>
      </c>
      <c r="J22" s="44">
        <v>13.508</v>
      </c>
      <c r="K22" s="44">
        <v>13.508</v>
      </c>
      <c r="L22" s="78">
        <v>13.508</v>
      </c>
      <c r="M22" s="35">
        <f>E22*M8</f>
        <v>0</v>
      </c>
      <c r="N22" s="13">
        <f>E22*N8</f>
        <v>497.88</v>
      </c>
    </row>
    <row r="23" spans="2:14" s="15" customFormat="1" ht="15">
      <c r="B23" s="20"/>
      <c r="C23" s="18" t="s">
        <v>5</v>
      </c>
      <c r="D23" s="12" t="s">
        <v>21</v>
      </c>
      <c r="E23" s="38"/>
      <c r="F23" s="65">
        <f>F20+F22</f>
        <v>672.29</v>
      </c>
      <c r="G23" s="66">
        <f>G20+G22</f>
        <v>703.06</v>
      </c>
      <c r="H23" s="125"/>
      <c r="I23" s="49"/>
      <c r="J23" s="49"/>
      <c r="K23" s="49"/>
      <c r="L23" s="81"/>
      <c r="M23" s="39">
        <f>M20+M22</f>
        <v>0</v>
      </c>
      <c r="N23" s="19">
        <f>N20+N22</f>
        <v>703.06</v>
      </c>
    </row>
    <row r="24" spans="2:14" s="15" customFormat="1" ht="88.5" customHeight="1">
      <c r="B24" s="32" t="s">
        <v>1</v>
      </c>
      <c r="C24" s="145" t="s">
        <v>75</v>
      </c>
      <c r="D24" s="41"/>
      <c r="E24" s="13"/>
      <c r="F24" s="68"/>
      <c r="G24" s="71"/>
      <c r="H24" s="124"/>
      <c r="I24" s="35"/>
      <c r="J24" s="35"/>
      <c r="K24" s="35"/>
      <c r="L24" s="83"/>
      <c r="M24" s="35"/>
      <c r="N24" s="13"/>
    </row>
    <row r="25" spans="2:14" s="15" customFormat="1" ht="13.5">
      <c r="B25" s="32"/>
      <c r="C25" s="42" t="s">
        <v>35</v>
      </c>
      <c r="D25" s="12" t="s">
        <v>21</v>
      </c>
      <c r="E25" s="44">
        <v>4.26</v>
      </c>
      <c r="F25" s="151">
        <f>E25*F7</f>
        <v>198.05</v>
      </c>
      <c r="G25" s="66">
        <f>E25*N7</f>
        <v>207.12</v>
      </c>
      <c r="H25" s="52">
        <f>E25*H12</f>
        <v>4.686</v>
      </c>
      <c r="I25" s="48">
        <f>E25*I12</f>
        <v>5.112</v>
      </c>
      <c r="J25" s="48">
        <f>E25*J12</f>
        <v>5.964</v>
      </c>
      <c r="K25" s="48">
        <f>E25*K12</f>
        <v>6.39</v>
      </c>
      <c r="L25" s="77">
        <f>E25*L12</f>
        <v>6.816</v>
      </c>
      <c r="M25" s="35">
        <f>H25*M7</f>
        <v>0</v>
      </c>
      <c r="N25" s="13">
        <f>E25*N7</f>
        <v>207.12</v>
      </c>
    </row>
    <row r="26" spans="2:14" s="15" customFormat="1" ht="13.5">
      <c r="B26" s="32"/>
      <c r="C26" s="42" t="s">
        <v>72</v>
      </c>
      <c r="D26" s="12" t="s">
        <v>21</v>
      </c>
      <c r="E26" s="153">
        <v>3.3</v>
      </c>
      <c r="F26" s="151"/>
      <c r="G26" s="66"/>
      <c r="H26" s="52"/>
      <c r="I26" s="48"/>
      <c r="J26" s="48"/>
      <c r="K26" s="48"/>
      <c r="L26" s="77"/>
      <c r="M26" s="35"/>
      <c r="N26" s="13"/>
    </row>
    <row r="27" spans="2:14" s="15" customFormat="1" ht="13.5">
      <c r="B27" s="32"/>
      <c r="C27" s="11" t="s">
        <v>17</v>
      </c>
      <c r="D27" s="12" t="s">
        <v>21</v>
      </c>
      <c r="E27" s="44">
        <f>E25+E26</f>
        <v>7.56</v>
      </c>
      <c r="F27" s="152">
        <f>E27*F8</f>
        <v>482.48</v>
      </c>
      <c r="G27" s="66">
        <f>E27*N8</f>
        <v>504.55</v>
      </c>
      <c r="H27" s="52">
        <v>13.108</v>
      </c>
      <c r="I27" s="44">
        <v>13.108</v>
      </c>
      <c r="J27" s="44">
        <v>13.108</v>
      </c>
      <c r="K27" s="44">
        <v>13.108</v>
      </c>
      <c r="L27" s="78">
        <v>13.108</v>
      </c>
      <c r="M27" s="35">
        <f>E27*M8</f>
        <v>0</v>
      </c>
      <c r="N27" s="13">
        <f>E27*N8</f>
        <v>504.55</v>
      </c>
    </row>
    <row r="28" spans="2:14" s="15" customFormat="1" ht="14.25" thickBot="1">
      <c r="B28" s="32"/>
      <c r="C28" s="18" t="s">
        <v>5</v>
      </c>
      <c r="D28" s="12" t="s">
        <v>21</v>
      </c>
      <c r="E28" s="13"/>
      <c r="F28" s="72">
        <f>F25+F27</f>
        <v>680.53</v>
      </c>
      <c r="G28" s="71">
        <f>G25+G27</f>
        <v>711.67</v>
      </c>
      <c r="H28" s="124"/>
      <c r="I28" s="35"/>
      <c r="J28" s="35"/>
      <c r="K28" s="35"/>
      <c r="L28" s="83"/>
      <c r="M28" s="39">
        <f>M25+M27</f>
        <v>0</v>
      </c>
      <c r="N28" s="19">
        <f>N25+N27</f>
        <v>711.67</v>
      </c>
    </row>
    <row r="29" spans="2:14" s="15" customFormat="1" ht="90" customHeight="1">
      <c r="B29" s="25" t="s">
        <v>0</v>
      </c>
      <c r="C29" s="25" t="s">
        <v>19</v>
      </c>
      <c r="D29" s="25" t="s">
        <v>20</v>
      </c>
      <c r="E29" s="26" t="str">
        <f>E10</f>
        <v>Норматив потребления коммунальной услуги, куб.метров в месяц на человека</v>
      </c>
      <c r="F29" s="24" t="str">
        <f>F10</f>
        <v>Стоимость                              с 01 января 2021г.                       по                                  30 июня 2021 г.</v>
      </c>
      <c r="G29" s="26" t="s">
        <v>53</v>
      </c>
      <c r="H29" s="232" t="s">
        <v>68</v>
      </c>
      <c r="I29" s="232"/>
      <c r="J29" s="232"/>
      <c r="K29" s="232"/>
      <c r="L29" s="233"/>
      <c r="M29" s="74" t="s">
        <v>69</v>
      </c>
      <c r="N29" s="154" t="str">
        <f>N10</f>
        <v>Стоимость             с 01 июля 2021 г. по 31 декабря 2021 г. </v>
      </c>
    </row>
    <row r="30" spans="2:14" s="15" customFormat="1" ht="27" hidden="1">
      <c r="B30" s="5"/>
      <c r="C30" s="6"/>
      <c r="D30" s="7"/>
      <c r="E30" s="8"/>
      <c r="F30" s="71"/>
      <c r="G30" s="71"/>
      <c r="H30" s="126" t="s">
        <v>59</v>
      </c>
      <c r="I30" s="53" t="s">
        <v>60</v>
      </c>
      <c r="J30" s="53" t="s">
        <v>61</v>
      </c>
      <c r="K30" s="53" t="s">
        <v>62</v>
      </c>
      <c r="L30" s="76" t="s">
        <v>186</v>
      </c>
      <c r="M30" s="75"/>
      <c r="N30" s="55"/>
    </row>
    <row r="31" spans="2:14" s="15" customFormat="1" ht="13.5" hidden="1">
      <c r="B31" s="5"/>
      <c r="C31" s="54" t="s">
        <v>63</v>
      </c>
      <c r="D31" s="50"/>
      <c r="E31" s="8"/>
      <c r="F31" s="71"/>
      <c r="G31" s="71"/>
      <c r="H31" s="127">
        <v>1.1</v>
      </c>
      <c r="I31" s="51">
        <v>1.2</v>
      </c>
      <c r="J31" s="51">
        <v>1.4</v>
      </c>
      <c r="K31" s="51">
        <v>1.5</v>
      </c>
      <c r="L31" s="82">
        <v>1.6</v>
      </c>
      <c r="M31" s="75"/>
      <c r="N31" s="9"/>
    </row>
    <row r="32" spans="2:14" s="15" customFormat="1" ht="73.5" customHeight="1">
      <c r="B32" s="32" t="s">
        <v>4</v>
      </c>
      <c r="C32" s="145" t="s">
        <v>76</v>
      </c>
      <c r="D32" s="41"/>
      <c r="E32" s="13"/>
      <c r="F32" s="67"/>
      <c r="G32" s="71"/>
      <c r="H32" s="124"/>
      <c r="I32" s="13"/>
      <c r="J32" s="13"/>
      <c r="K32" s="13"/>
      <c r="L32" s="80"/>
      <c r="M32" s="35"/>
      <c r="N32" s="13"/>
    </row>
    <row r="33" spans="2:14" s="15" customFormat="1" ht="13.5">
      <c r="B33" s="32"/>
      <c r="C33" s="42" t="s">
        <v>35</v>
      </c>
      <c r="D33" s="12" t="s">
        <v>21</v>
      </c>
      <c r="E33" s="44">
        <v>2.97</v>
      </c>
      <c r="F33" s="151">
        <f>E33*F7</f>
        <v>138.08</v>
      </c>
      <c r="G33" s="66">
        <f>E33*N7</f>
        <v>144.4</v>
      </c>
      <c r="H33" s="52">
        <f>E33*H12</f>
        <v>3.267</v>
      </c>
      <c r="I33" s="48">
        <f>E33*I12</f>
        <v>3.564</v>
      </c>
      <c r="J33" s="48">
        <f>E33*J12</f>
        <v>4.158</v>
      </c>
      <c r="K33" s="48">
        <f>E33*K12</f>
        <v>4.455</v>
      </c>
      <c r="L33" s="77">
        <f>E33*L12</f>
        <v>4.752</v>
      </c>
      <c r="M33" s="35">
        <f>H33*M7</f>
        <v>0</v>
      </c>
      <c r="N33" s="13">
        <f>E33*N7</f>
        <v>144.4</v>
      </c>
    </row>
    <row r="34" spans="2:14" s="15" customFormat="1" ht="13.5">
      <c r="B34" s="32"/>
      <c r="C34" s="42" t="s">
        <v>72</v>
      </c>
      <c r="D34" s="12" t="s">
        <v>21</v>
      </c>
      <c r="E34" s="44">
        <v>1.69</v>
      </c>
      <c r="F34" s="151"/>
      <c r="G34" s="66"/>
      <c r="H34" s="52"/>
      <c r="I34" s="48"/>
      <c r="J34" s="48"/>
      <c r="K34" s="48"/>
      <c r="L34" s="77"/>
      <c r="M34" s="35"/>
      <c r="N34" s="13"/>
    </row>
    <row r="35" spans="2:14" s="15" customFormat="1" ht="13.5">
      <c r="B35" s="32"/>
      <c r="C35" s="11" t="s">
        <v>17</v>
      </c>
      <c r="D35" s="12" t="s">
        <v>21</v>
      </c>
      <c r="E35" s="44">
        <f>SUM(E33:E34)</f>
        <v>4.66</v>
      </c>
      <c r="F35" s="152">
        <f>E35*F8</f>
        <v>297.4</v>
      </c>
      <c r="G35" s="66">
        <f>E35*N8</f>
        <v>311.01</v>
      </c>
      <c r="H35" s="52">
        <v>13.108</v>
      </c>
      <c r="I35" s="44">
        <v>13.108</v>
      </c>
      <c r="J35" s="44">
        <v>13.108</v>
      </c>
      <c r="K35" s="44">
        <v>13.108</v>
      </c>
      <c r="L35" s="78">
        <v>13.108</v>
      </c>
      <c r="M35" s="35">
        <f>E35*M8</f>
        <v>0</v>
      </c>
      <c r="N35" s="13">
        <f>E35*N8</f>
        <v>311.01</v>
      </c>
    </row>
    <row r="36" spans="2:14" s="15" customFormat="1" ht="13.5">
      <c r="B36" s="32"/>
      <c r="C36" s="18" t="s">
        <v>5</v>
      </c>
      <c r="D36" s="12" t="s">
        <v>21</v>
      </c>
      <c r="E36" s="37"/>
      <c r="F36" s="70">
        <f>F33+F35</f>
        <v>435.48</v>
      </c>
      <c r="G36" s="70">
        <f aca="true" t="shared" si="0" ref="G36:N36">G33+G35</f>
        <v>455.41</v>
      </c>
      <c r="H36" s="70">
        <f t="shared" si="0"/>
        <v>16.38</v>
      </c>
      <c r="I36" s="70">
        <f t="shared" si="0"/>
        <v>16.67</v>
      </c>
      <c r="J36" s="70">
        <f t="shared" si="0"/>
        <v>17.27</v>
      </c>
      <c r="K36" s="70">
        <f t="shared" si="0"/>
        <v>17.56</v>
      </c>
      <c r="L36" s="70">
        <f t="shared" si="0"/>
        <v>17.86</v>
      </c>
      <c r="M36" s="70">
        <f t="shared" si="0"/>
        <v>0</v>
      </c>
      <c r="N36" s="70">
        <f t="shared" si="0"/>
        <v>455.41</v>
      </c>
    </row>
    <row r="37" spans="2:14" s="15" customFormat="1" ht="74.25" customHeight="1">
      <c r="B37" s="32" t="s">
        <v>8</v>
      </c>
      <c r="C37" s="145" t="s">
        <v>77</v>
      </c>
      <c r="D37" s="41"/>
      <c r="E37" s="36"/>
      <c r="F37" s="69"/>
      <c r="G37" s="71"/>
      <c r="H37" s="128"/>
      <c r="I37" s="36"/>
      <c r="J37" s="36"/>
      <c r="K37" s="36"/>
      <c r="L37" s="84"/>
      <c r="M37" s="35"/>
      <c r="N37" s="13"/>
    </row>
    <row r="38" spans="2:14" s="15" customFormat="1" ht="13.5">
      <c r="B38" s="16"/>
      <c r="C38" s="42" t="s">
        <v>35</v>
      </c>
      <c r="D38" s="34" t="s">
        <v>21</v>
      </c>
      <c r="E38" s="44">
        <v>3.73</v>
      </c>
      <c r="F38" s="151">
        <f>E38*F7</f>
        <v>173.41</v>
      </c>
      <c r="G38" s="66">
        <f>E38*N7</f>
        <v>181.35</v>
      </c>
      <c r="H38" s="52">
        <f>E38*H12</f>
        <v>4.103</v>
      </c>
      <c r="I38" s="48">
        <f>E38*I12</f>
        <v>4.476</v>
      </c>
      <c r="J38" s="48">
        <f>E38*J12</f>
        <v>5.222</v>
      </c>
      <c r="K38" s="48">
        <f>E38*K12</f>
        <v>5.595</v>
      </c>
      <c r="L38" s="77">
        <f>E38*L12</f>
        <v>5.968</v>
      </c>
      <c r="M38" s="35">
        <f>H38*M7</f>
        <v>0</v>
      </c>
      <c r="N38" s="13">
        <f>E38*N7</f>
        <v>181.35</v>
      </c>
    </row>
    <row r="39" spans="2:14" s="15" customFormat="1" ht="13.5">
      <c r="B39" s="16"/>
      <c r="C39" s="42" t="s">
        <v>72</v>
      </c>
      <c r="D39" s="12" t="s">
        <v>21</v>
      </c>
      <c r="E39" s="44">
        <v>2.63</v>
      </c>
      <c r="F39" s="151"/>
      <c r="G39" s="66"/>
      <c r="H39" s="52"/>
      <c r="I39" s="48"/>
      <c r="J39" s="48"/>
      <c r="K39" s="48"/>
      <c r="L39" s="77"/>
      <c r="M39" s="35"/>
      <c r="N39" s="13"/>
    </row>
    <row r="40" spans="2:14" s="15" customFormat="1" ht="13.5">
      <c r="B40" s="20"/>
      <c r="C40" s="11" t="s">
        <v>17</v>
      </c>
      <c r="D40" s="34" t="s">
        <v>21</v>
      </c>
      <c r="E40" s="44">
        <f>E38+E39</f>
        <v>6.36</v>
      </c>
      <c r="F40" s="152">
        <f>E40*F8</f>
        <v>405.9</v>
      </c>
      <c r="G40" s="66">
        <f>E40*N8</f>
        <v>424.47</v>
      </c>
      <c r="H40" s="52">
        <v>12.708</v>
      </c>
      <c r="I40" s="44">
        <v>12.708</v>
      </c>
      <c r="J40" s="44">
        <v>12.708</v>
      </c>
      <c r="K40" s="44">
        <v>12.708</v>
      </c>
      <c r="L40" s="78">
        <v>12.708</v>
      </c>
      <c r="M40" s="35">
        <f>E40*M8</f>
        <v>0</v>
      </c>
      <c r="N40" s="13">
        <f>E40*N8</f>
        <v>424.47</v>
      </c>
    </row>
    <row r="41" spans="2:14" s="15" customFormat="1" ht="13.5">
      <c r="B41" s="17"/>
      <c r="C41" s="18" t="s">
        <v>5</v>
      </c>
      <c r="D41" s="12" t="s">
        <v>21</v>
      </c>
      <c r="E41" s="37"/>
      <c r="F41" s="70">
        <f>F38+F40</f>
        <v>579.31</v>
      </c>
      <c r="G41" s="71">
        <f>G38+G40</f>
        <v>605.82</v>
      </c>
      <c r="H41" s="123"/>
      <c r="I41" s="37"/>
      <c r="J41" s="37"/>
      <c r="K41" s="37"/>
      <c r="L41" s="79"/>
      <c r="M41" s="39">
        <f>M38+M40</f>
        <v>0</v>
      </c>
      <c r="N41" s="19">
        <f>N38+N40</f>
        <v>605.82</v>
      </c>
    </row>
    <row r="42" spans="2:14" s="15" customFormat="1" ht="63.75" customHeight="1">
      <c r="B42" s="32" t="s">
        <v>9</v>
      </c>
      <c r="C42" s="145" t="s">
        <v>80</v>
      </c>
      <c r="D42" s="41"/>
      <c r="E42" s="13"/>
      <c r="F42" s="67"/>
      <c r="G42" s="71"/>
      <c r="H42" s="124"/>
      <c r="I42" s="13"/>
      <c r="J42" s="13"/>
      <c r="K42" s="13"/>
      <c r="L42" s="80"/>
      <c r="M42" s="35"/>
      <c r="N42" s="13"/>
    </row>
    <row r="43" spans="2:14" s="15" customFormat="1" ht="13.5">
      <c r="B43" s="16"/>
      <c r="C43" s="42" t="s">
        <v>35</v>
      </c>
      <c r="D43" s="12" t="s">
        <v>21</v>
      </c>
      <c r="E43" s="44">
        <v>2.62</v>
      </c>
      <c r="F43" s="151">
        <f>E43*F7</f>
        <v>121.8</v>
      </c>
      <c r="G43" s="66">
        <f>E43*N7</f>
        <v>127.38</v>
      </c>
      <c r="H43" s="52">
        <f>E43*H12</f>
        <v>2.882</v>
      </c>
      <c r="I43" s="48">
        <f>E43*I12</f>
        <v>3.144</v>
      </c>
      <c r="J43" s="48">
        <f>E43*J12</f>
        <v>3.668</v>
      </c>
      <c r="K43" s="48">
        <f>E43*K12</f>
        <v>3.93</v>
      </c>
      <c r="L43" s="77">
        <f>E43*L12</f>
        <v>4.192</v>
      </c>
      <c r="M43" s="35">
        <f>H43*M7</f>
        <v>0</v>
      </c>
      <c r="N43" s="13">
        <f>E43*N7</f>
        <v>127.38</v>
      </c>
    </row>
    <row r="44" spans="2:14" s="15" customFormat="1" ht="13.5">
      <c r="B44" s="16"/>
      <c r="C44" s="42" t="s">
        <v>72</v>
      </c>
      <c r="D44" s="12" t="s">
        <v>21</v>
      </c>
      <c r="E44" s="44">
        <v>1.24</v>
      </c>
      <c r="F44" s="151"/>
      <c r="G44" s="66"/>
      <c r="H44" s="52"/>
      <c r="I44" s="48"/>
      <c r="J44" s="48"/>
      <c r="K44" s="48"/>
      <c r="L44" s="77"/>
      <c r="M44" s="35"/>
      <c r="N44" s="13"/>
    </row>
    <row r="45" spans="2:14" s="15" customFormat="1" ht="13.5">
      <c r="B45" s="16"/>
      <c r="C45" s="11" t="s">
        <v>17</v>
      </c>
      <c r="D45" s="12" t="s">
        <v>21</v>
      </c>
      <c r="E45" s="44">
        <f>E43+E44</f>
        <v>3.86</v>
      </c>
      <c r="F45" s="152">
        <f>E45*F8</f>
        <v>246.35</v>
      </c>
      <c r="G45" s="66">
        <f>E45*N8</f>
        <v>257.62</v>
      </c>
      <c r="H45" s="52">
        <v>12.708</v>
      </c>
      <c r="I45" s="44">
        <v>12.708</v>
      </c>
      <c r="J45" s="44">
        <v>12.708</v>
      </c>
      <c r="K45" s="44">
        <v>12.708</v>
      </c>
      <c r="L45" s="78">
        <v>12.708</v>
      </c>
      <c r="M45" s="35">
        <f>E45*M8</f>
        <v>0</v>
      </c>
      <c r="N45" s="13">
        <f>E45*N8</f>
        <v>257.62</v>
      </c>
    </row>
    <row r="46" spans="2:14" s="15" customFormat="1" ht="13.5">
      <c r="B46" s="16"/>
      <c r="C46" s="18" t="s">
        <v>5</v>
      </c>
      <c r="D46" s="12" t="s">
        <v>21</v>
      </c>
      <c r="E46" s="37"/>
      <c r="F46" s="70">
        <f>F43+F45</f>
        <v>368.15</v>
      </c>
      <c r="G46" s="71">
        <f>G43+G45</f>
        <v>385</v>
      </c>
      <c r="H46" s="123"/>
      <c r="I46" s="37"/>
      <c r="J46" s="37"/>
      <c r="K46" s="37"/>
      <c r="L46" s="79"/>
      <c r="M46" s="39">
        <f>M43+M45</f>
        <v>0</v>
      </c>
      <c r="N46" s="19">
        <f>N43+N45</f>
        <v>385</v>
      </c>
    </row>
    <row r="47" spans="2:14" s="15" customFormat="1" ht="62.25" customHeight="1">
      <c r="B47" s="32" t="s">
        <v>10</v>
      </c>
      <c r="C47" s="145" t="s">
        <v>81</v>
      </c>
      <c r="D47" s="41"/>
      <c r="E47" s="13"/>
      <c r="F47" s="67"/>
      <c r="G47" s="71"/>
      <c r="H47" s="124"/>
      <c r="I47" s="13"/>
      <c r="J47" s="13"/>
      <c r="K47" s="13"/>
      <c r="L47" s="80"/>
      <c r="M47" s="35"/>
      <c r="N47" s="13"/>
    </row>
    <row r="48" spans="2:14" s="15" customFormat="1" ht="13.5">
      <c r="B48" s="16"/>
      <c r="C48" s="42" t="s">
        <v>35</v>
      </c>
      <c r="D48" s="12" t="s">
        <v>21</v>
      </c>
      <c r="E48" s="44">
        <v>2.32</v>
      </c>
      <c r="F48" s="151">
        <f>E48*F7</f>
        <v>107.86</v>
      </c>
      <c r="G48" s="66">
        <f>E48*N7</f>
        <v>112.8</v>
      </c>
      <c r="H48" s="52">
        <f>E48*H12</f>
        <v>2.552</v>
      </c>
      <c r="I48" s="48">
        <f>E48*I12</f>
        <v>2.784</v>
      </c>
      <c r="J48" s="48">
        <f>E48*J12</f>
        <v>3.248</v>
      </c>
      <c r="K48" s="48">
        <f>E48*K12</f>
        <v>3.48</v>
      </c>
      <c r="L48" s="77">
        <f>E48*L12</f>
        <v>3.712</v>
      </c>
      <c r="M48" s="35">
        <f>H48*M7</f>
        <v>0</v>
      </c>
      <c r="N48" s="13">
        <f>E48*N7</f>
        <v>112.8</v>
      </c>
    </row>
    <row r="49" spans="2:14" s="15" customFormat="1" ht="13.5">
      <c r="B49" s="16"/>
      <c r="C49" s="42" t="s">
        <v>72</v>
      </c>
      <c r="D49" s="12" t="s">
        <v>21</v>
      </c>
      <c r="E49" s="44">
        <v>0.77</v>
      </c>
      <c r="F49" s="151"/>
      <c r="G49" s="66"/>
      <c r="H49" s="52"/>
      <c r="I49" s="48"/>
      <c r="J49" s="48"/>
      <c r="K49" s="48"/>
      <c r="L49" s="77"/>
      <c r="M49" s="35"/>
      <c r="N49" s="13"/>
    </row>
    <row r="50" spans="2:14" s="15" customFormat="1" ht="13.5">
      <c r="B50" s="16"/>
      <c r="C50" s="11" t="s">
        <v>17</v>
      </c>
      <c r="D50" s="12" t="s">
        <v>21</v>
      </c>
      <c r="E50" s="44">
        <f>E48+E49</f>
        <v>3.09</v>
      </c>
      <c r="F50" s="152">
        <f>E50*F8</f>
        <v>197.2</v>
      </c>
      <c r="G50" s="66">
        <f>E50*N8</f>
        <v>206.23</v>
      </c>
      <c r="H50" s="52">
        <v>11.708</v>
      </c>
      <c r="I50" s="44">
        <v>11.708</v>
      </c>
      <c r="J50" s="44">
        <v>11.708</v>
      </c>
      <c r="K50" s="44">
        <v>11.708</v>
      </c>
      <c r="L50" s="78">
        <v>11.708</v>
      </c>
      <c r="M50" s="35">
        <f>E50*M8</f>
        <v>0</v>
      </c>
      <c r="N50" s="13">
        <f>E50*N8</f>
        <v>206.23</v>
      </c>
    </row>
    <row r="51" spans="2:14" s="15" customFormat="1" ht="13.5">
      <c r="B51" s="16"/>
      <c r="C51" s="18" t="s">
        <v>5</v>
      </c>
      <c r="D51" s="12" t="s">
        <v>21</v>
      </c>
      <c r="E51" s="37"/>
      <c r="F51" s="70">
        <f>F48+F50</f>
        <v>305.06</v>
      </c>
      <c r="G51" s="71">
        <f>G48+G50</f>
        <v>319.03</v>
      </c>
      <c r="H51" s="123"/>
      <c r="I51" s="37"/>
      <c r="J51" s="37"/>
      <c r="K51" s="37"/>
      <c r="L51" s="79"/>
      <c r="M51" s="39">
        <f>M48+M50</f>
        <v>0</v>
      </c>
      <c r="N51" s="19">
        <f>N48+N50</f>
        <v>319.03</v>
      </c>
    </row>
    <row r="52" spans="2:14" s="15" customFormat="1" ht="69">
      <c r="B52" s="32" t="s">
        <v>11</v>
      </c>
      <c r="C52" s="145" t="s">
        <v>82</v>
      </c>
      <c r="D52" s="41"/>
      <c r="E52" s="13"/>
      <c r="F52" s="67"/>
      <c r="G52" s="71"/>
      <c r="H52" s="124"/>
      <c r="I52" s="13"/>
      <c r="J52" s="13"/>
      <c r="K52" s="13"/>
      <c r="L52" s="80"/>
      <c r="M52" s="39"/>
      <c r="N52" s="19"/>
    </row>
    <row r="53" spans="2:14" s="15" customFormat="1" ht="13.5">
      <c r="B53" s="16"/>
      <c r="C53" s="42" t="s">
        <v>35</v>
      </c>
      <c r="D53" s="12" t="s">
        <v>21</v>
      </c>
      <c r="E53" s="44">
        <v>1.91</v>
      </c>
      <c r="F53" s="151">
        <f>E53*F7</f>
        <v>88.8</v>
      </c>
      <c r="G53" s="152">
        <f>E53*N7</f>
        <v>92.86</v>
      </c>
      <c r="H53" s="52">
        <f>E53*H12</f>
        <v>2.101</v>
      </c>
      <c r="I53" s="48">
        <f>E53*I12</f>
        <v>2.292</v>
      </c>
      <c r="J53" s="48">
        <f>E53*J12</f>
        <v>2.674</v>
      </c>
      <c r="K53" s="48">
        <f>E53*K12</f>
        <v>2.865</v>
      </c>
      <c r="L53" s="77">
        <f>E53*L12</f>
        <v>3.056</v>
      </c>
      <c r="M53" s="35">
        <f>H53*M7</f>
        <v>0</v>
      </c>
      <c r="N53" s="13">
        <f>E53*N7</f>
        <v>92.86</v>
      </c>
    </row>
    <row r="54" spans="2:14" s="15" customFormat="1" ht="13.5">
      <c r="B54" s="16"/>
      <c r="C54" s="42" t="s">
        <v>72</v>
      </c>
      <c r="D54" s="12" t="s">
        <v>21</v>
      </c>
      <c r="E54" s="44">
        <v>1.24</v>
      </c>
      <c r="F54" s="151"/>
      <c r="G54" s="152"/>
      <c r="H54" s="52"/>
      <c r="I54" s="48"/>
      <c r="J54" s="48"/>
      <c r="K54" s="48"/>
      <c r="L54" s="77"/>
      <c r="M54" s="35"/>
      <c r="N54" s="13"/>
    </row>
    <row r="55" spans="2:14" s="15" customFormat="1" ht="13.5">
      <c r="B55" s="16"/>
      <c r="C55" s="11" t="s">
        <v>17</v>
      </c>
      <c r="D55" s="12" t="s">
        <v>21</v>
      </c>
      <c r="E55" s="44">
        <f>E53+E54</f>
        <v>3.15</v>
      </c>
      <c r="F55" s="152">
        <f>E55*F8</f>
        <v>201.03</v>
      </c>
      <c r="G55" s="152">
        <f>E55*N8</f>
        <v>210.23</v>
      </c>
      <c r="H55" s="52">
        <v>11.708</v>
      </c>
      <c r="I55" s="44">
        <v>11.708</v>
      </c>
      <c r="J55" s="44">
        <v>11.708</v>
      </c>
      <c r="K55" s="44">
        <v>11.708</v>
      </c>
      <c r="L55" s="78">
        <v>11.708</v>
      </c>
      <c r="M55" s="35">
        <f>E55*M8</f>
        <v>0</v>
      </c>
      <c r="N55" s="13">
        <f>E55*N8</f>
        <v>210.23</v>
      </c>
    </row>
    <row r="56" spans="2:14" s="15" customFormat="1" ht="13.5">
      <c r="B56" s="16"/>
      <c r="C56" s="18" t="s">
        <v>5</v>
      </c>
      <c r="D56" s="12" t="s">
        <v>21</v>
      </c>
      <c r="E56" s="58"/>
      <c r="F56" s="70">
        <f>F53+F55</f>
        <v>289.83</v>
      </c>
      <c r="G56" s="70">
        <f aca="true" t="shared" si="1" ref="G56:N56">G53+G55</f>
        <v>303.09</v>
      </c>
      <c r="H56" s="70">
        <f t="shared" si="1"/>
        <v>13.81</v>
      </c>
      <c r="I56" s="70">
        <f t="shared" si="1"/>
        <v>14</v>
      </c>
      <c r="J56" s="70">
        <f t="shared" si="1"/>
        <v>14.38</v>
      </c>
      <c r="K56" s="70">
        <f t="shared" si="1"/>
        <v>14.57</v>
      </c>
      <c r="L56" s="70">
        <f t="shared" si="1"/>
        <v>14.76</v>
      </c>
      <c r="M56" s="70">
        <f t="shared" si="1"/>
        <v>0</v>
      </c>
      <c r="N56" s="70">
        <f t="shared" si="1"/>
        <v>303.09</v>
      </c>
    </row>
    <row r="57" spans="2:14" s="15" customFormat="1" ht="65.25" customHeight="1">
      <c r="B57" s="32" t="s">
        <v>12</v>
      </c>
      <c r="C57" s="145" t="s">
        <v>83</v>
      </c>
      <c r="D57" s="41"/>
      <c r="E57" s="19"/>
      <c r="F57" s="71"/>
      <c r="G57" s="71"/>
      <c r="H57" s="124"/>
      <c r="I57" s="13"/>
      <c r="J57" s="13"/>
      <c r="K57" s="13"/>
      <c r="L57" s="80"/>
      <c r="M57" s="39"/>
      <c r="N57" s="19"/>
    </row>
    <row r="58" spans="2:14" s="15" customFormat="1" ht="13.5">
      <c r="B58" s="16"/>
      <c r="C58" s="42" t="s">
        <v>35</v>
      </c>
      <c r="D58" s="12" t="s">
        <v>21</v>
      </c>
      <c r="E58" s="44">
        <v>1.17</v>
      </c>
      <c r="F58" s="151">
        <f>E58*F7</f>
        <v>54.39</v>
      </c>
      <c r="G58" s="152">
        <f>E58*N7</f>
        <v>56.89</v>
      </c>
      <c r="H58" s="52"/>
      <c r="I58" s="48"/>
      <c r="J58" s="48"/>
      <c r="K58" s="48"/>
      <c r="L58" s="77"/>
      <c r="M58" s="35"/>
      <c r="N58" s="13">
        <f>E58*N7</f>
        <v>56.89</v>
      </c>
    </row>
    <row r="59" spans="2:14" s="15" customFormat="1" ht="13.5">
      <c r="B59" s="16"/>
      <c r="C59" s="42" t="s">
        <v>72</v>
      </c>
      <c r="D59" s="12" t="s">
        <v>21</v>
      </c>
      <c r="E59" s="44">
        <v>0.55</v>
      </c>
      <c r="F59" s="151"/>
      <c r="G59" s="152"/>
      <c r="H59" s="52"/>
      <c r="I59" s="48"/>
      <c r="J59" s="48"/>
      <c r="K59" s="48"/>
      <c r="L59" s="77"/>
      <c r="M59" s="35"/>
      <c r="N59" s="13"/>
    </row>
    <row r="60" spans="2:14" s="15" customFormat="1" ht="13.5">
      <c r="B60" s="16"/>
      <c r="C60" s="11" t="s">
        <v>17</v>
      </c>
      <c r="D60" s="12" t="s">
        <v>21</v>
      </c>
      <c r="E60" s="44">
        <f>E58+E59</f>
        <v>1.72</v>
      </c>
      <c r="F60" s="152">
        <f>E60*F8</f>
        <v>109.77</v>
      </c>
      <c r="G60" s="152">
        <f>E60*N8</f>
        <v>114.79</v>
      </c>
      <c r="H60" s="52"/>
      <c r="I60" s="44"/>
      <c r="J60" s="44"/>
      <c r="K60" s="44"/>
      <c r="L60" s="78"/>
      <c r="M60" s="35"/>
      <c r="N60" s="13">
        <f>E60*N8</f>
        <v>114.79</v>
      </c>
    </row>
    <row r="61" spans="2:14" s="15" customFormat="1" ht="13.5">
      <c r="B61" s="16"/>
      <c r="C61" s="18" t="s">
        <v>5</v>
      </c>
      <c r="D61" s="12" t="s">
        <v>21</v>
      </c>
      <c r="E61" s="13"/>
      <c r="F61" s="71">
        <f>F58+F60</f>
        <v>164.16</v>
      </c>
      <c r="G61" s="71">
        <f aca="true" t="shared" si="2" ref="G61:N61">G58+G60</f>
        <v>171.68</v>
      </c>
      <c r="H61" s="71">
        <f t="shared" si="2"/>
        <v>0</v>
      </c>
      <c r="I61" s="71">
        <f t="shared" si="2"/>
        <v>0</v>
      </c>
      <c r="J61" s="71">
        <f t="shared" si="2"/>
        <v>0</v>
      </c>
      <c r="K61" s="71">
        <f t="shared" si="2"/>
        <v>0</v>
      </c>
      <c r="L61" s="71">
        <f t="shared" si="2"/>
        <v>0</v>
      </c>
      <c r="M61" s="71">
        <f t="shared" si="2"/>
        <v>0</v>
      </c>
      <c r="N61" s="71">
        <f t="shared" si="2"/>
        <v>171.68</v>
      </c>
    </row>
    <row r="62" spans="2:14" s="15" customFormat="1" ht="93" customHeight="1">
      <c r="B62" s="26" t="s">
        <v>0</v>
      </c>
      <c r="C62" s="26" t="s">
        <v>19</v>
      </c>
      <c r="D62" s="26" t="s">
        <v>20</v>
      </c>
      <c r="E62" s="26" t="str">
        <f>E10</f>
        <v>Норматив потребления коммунальной услуги, куб.метров в месяц на человека</v>
      </c>
      <c r="F62" s="154" t="str">
        <f>F29</f>
        <v>Стоимость                              с 01 января 2021г.                       по                                  30 июня 2021 г.</v>
      </c>
      <c r="G62" s="26" t="s">
        <v>53</v>
      </c>
      <c r="H62" s="234" t="s">
        <v>68</v>
      </c>
      <c r="I62" s="234"/>
      <c r="J62" s="234"/>
      <c r="K62" s="234"/>
      <c r="L62" s="234"/>
      <c r="M62" s="26" t="s">
        <v>69</v>
      </c>
      <c r="N62" s="154" t="str">
        <f>N29</f>
        <v>Стоимость             с 01 июля 2021 г. по 31 декабря 2021 г. </v>
      </c>
    </row>
    <row r="63" spans="2:14" s="15" customFormat="1" ht="27" hidden="1">
      <c r="B63" s="5"/>
      <c r="C63" s="6"/>
      <c r="D63" s="7"/>
      <c r="E63" s="8"/>
      <c r="F63" s="71"/>
      <c r="G63" s="71"/>
      <c r="H63" s="126" t="s">
        <v>59</v>
      </c>
      <c r="I63" s="53" t="s">
        <v>60</v>
      </c>
      <c r="J63" s="53" t="s">
        <v>61</v>
      </c>
      <c r="K63" s="53" t="s">
        <v>62</v>
      </c>
      <c r="L63" s="76" t="s">
        <v>186</v>
      </c>
      <c r="M63" s="75"/>
      <c r="N63" s="55"/>
    </row>
    <row r="64" spans="2:14" s="15" customFormat="1" ht="13.5" hidden="1">
      <c r="B64" s="5"/>
      <c r="C64" s="54" t="s">
        <v>63</v>
      </c>
      <c r="D64" s="50"/>
      <c r="E64" s="8"/>
      <c r="F64" s="71"/>
      <c r="G64" s="71"/>
      <c r="H64" s="127">
        <v>1.1</v>
      </c>
      <c r="I64" s="51">
        <v>1.2</v>
      </c>
      <c r="J64" s="51">
        <v>1.4</v>
      </c>
      <c r="K64" s="51">
        <v>1.5</v>
      </c>
      <c r="L64" s="82">
        <v>1.6</v>
      </c>
      <c r="M64" s="75"/>
      <c r="N64" s="9"/>
    </row>
    <row r="65" spans="2:14" s="15" customFormat="1" ht="86.25" customHeight="1">
      <c r="B65" s="32" t="s">
        <v>13</v>
      </c>
      <c r="C65" s="145" t="s">
        <v>84</v>
      </c>
      <c r="D65" s="41"/>
      <c r="E65" s="13"/>
      <c r="F65" s="67"/>
      <c r="G65" s="71"/>
      <c r="H65" s="124"/>
      <c r="I65" s="13"/>
      <c r="J65" s="13"/>
      <c r="K65" s="13"/>
      <c r="L65" s="80"/>
      <c r="M65" s="39"/>
      <c r="N65" s="19"/>
    </row>
    <row r="66" spans="2:14" s="15" customFormat="1" ht="13.5">
      <c r="B66" s="16"/>
      <c r="C66" s="42" t="s">
        <v>35</v>
      </c>
      <c r="D66" s="12" t="s">
        <v>21</v>
      </c>
      <c r="E66" s="44">
        <v>7.36</v>
      </c>
      <c r="F66" s="151">
        <f>E66*F7</f>
        <v>342.17</v>
      </c>
      <c r="G66" s="66">
        <f>E66*N7</f>
        <v>357.84</v>
      </c>
      <c r="H66" s="52"/>
      <c r="I66" s="48"/>
      <c r="J66" s="48"/>
      <c r="K66" s="48"/>
      <c r="L66" s="77"/>
      <c r="M66" s="35"/>
      <c r="N66" s="13">
        <f>E66*N7</f>
        <v>357.84</v>
      </c>
    </row>
    <row r="67" spans="2:14" s="15" customFormat="1" ht="13.5">
      <c r="B67" s="16"/>
      <c r="C67" s="42" t="s">
        <v>72</v>
      </c>
      <c r="D67" s="12" t="s">
        <v>21</v>
      </c>
      <c r="E67" s="44" t="s">
        <v>87</v>
      </c>
      <c r="F67" s="151"/>
      <c r="G67" s="66"/>
      <c r="H67" s="52"/>
      <c r="I67" s="48"/>
      <c r="J67" s="48"/>
      <c r="K67" s="48"/>
      <c r="L67" s="77"/>
      <c r="M67" s="35"/>
      <c r="N67" s="13"/>
    </row>
    <row r="68" spans="2:14" s="15" customFormat="1" ht="13.5">
      <c r="B68" s="16"/>
      <c r="C68" s="11" t="s">
        <v>17</v>
      </c>
      <c r="D68" s="12" t="s">
        <v>21</v>
      </c>
      <c r="E68" s="44">
        <f>E66</f>
        <v>7.36</v>
      </c>
      <c r="F68" s="152">
        <f>E68*F8</f>
        <v>469.72</v>
      </c>
      <c r="G68" s="66">
        <f>E68*N8</f>
        <v>491.21</v>
      </c>
      <c r="H68" s="52"/>
      <c r="I68" s="44"/>
      <c r="J68" s="44"/>
      <c r="K68" s="44"/>
      <c r="L68" s="78"/>
      <c r="M68" s="35"/>
      <c r="N68" s="13">
        <f>E68*N8</f>
        <v>491.21</v>
      </c>
    </row>
    <row r="69" spans="2:14" s="15" customFormat="1" ht="13.5">
      <c r="B69" s="16"/>
      <c r="C69" s="18" t="s">
        <v>5</v>
      </c>
      <c r="D69" s="12" t="s">
        <v>21</v>
      </c>
      <c r="E69" s="37"/>
      <c r="F69" s="70">
        <f>F66+F68</f>
        <v>811.89</v>
      </c>
      <c r="G69" s="70">
        <f aca="true" t="shared" si="3" ref="G69:N69">G66+G68</f>
        <v>849.05</v>
      </c>
      <c r="H69" s="70">
        <f t="shared" si="3"/>
        <v>0</v>
      </c>
      <c r="I69" s="70">
        <f t="shared" si="3"/>
        <v>0</v>
      </c>
      <c r="J69" s="70">
        <f t="shared" si="3"/>
        <v>0</v>
      </c>
      <c r="K69" s="70">
        <f t="shared" si="3"/>
        <v>0</v>
      </c>
      <c r="L69" s="70">
        <f t="shared" si="3"/>
        <v>0</v>
      </c>
      <c r="M69" s="70">
        <f t="shared" si="3"/>
        <v>0</v>
      </c>
      <c r="N69" s="70">
        <f t="shared" si="3"/>
        <v>849.05</v>
      </c>
    </row>
    <row r="70" spans="2:14" s="15" customFormat="1" ht="85.5" customHeight="1">
      <c r="B70" s="32" t="s">
        <v>14</v>
      </c>
      <c r="C70" s="145" t="s">
        <v>85</v>
      </c>
      <c r="D70" s="41"/>
      <c r="E70" s="13"/>
      <c r="F70" s="67"/>
      <c r="G70" s="71"/>
      <c r="H70" s="124"/>
      <c r="I70" s="13"/>
      <c r="J70" s="13"/>
      <c r="K70" s="13"/>
      <c r="L70" s="80"/>
      <c r="M70" s="39"/>
      <c r="N70" s="19"/>
    </row>
    <row r="71" spans="2:14" s="15" customFormat="1" ht="13.5">
      <c r="B71" s="16"/>
      <c r="C71" s="42" t="s">
        <v>35</v>
      </c>
      <c r="D71" s="12" t="s">
        <v>21</v>
      </c>
      <c r="E71" s="44">
        <v>7.46</v>
      </c>
      <c r="F71" s="151">
        <f>E71*F7</f>
        <v>346.82</v>
      </c>
      <c r="G71" s="66">
        <f>E71*N7</f>
        <v>362.71</v>
      </c>
      <c r="H71" s="52">
        <f>E71*H12</f>
        <v>8.206</v>
      </c>
      <c r="I71" s="48">
        <f>E71*I12</f>
        <v>8.952</v>
      </c>
      <c r="J71" s="48">
        <f>E71*J12</f>
        <v>10.444</v>
      </c>
      <c r="K71" s="48">
        <f>E71*K12</f>
        <v>11.19</v>
      </c>
      <c r="L71" s="77">
        <f>E71*L12</f>
        <v>11.936</v>
      </c>
      <c r="M71" s="39">
        <f>H71*M7</f>
        <v>0</v>
      </c>
      <c r="N71" s="13">
        <f>E71*N7</f>
        <v>362.71</v>
      </c>
    </row>
    <row r="72" spans="2:14" s="15" customFormat="1" ht="13.5">
      <c r="B72" s="16"/>
      <c r="C72" s="42" t="s">
        <v>72</v>
      </c>
      <c r="D72" s="12" t="s">
        <v>21</v>
      </c>
      <c r="E72" s="44" t="s">
        <v>87</v>
      </c>
      <c r="F72" s="151"/>
      <c r="G72" s="66"/>
      <c r="H72" s="52"/>
      <c r="I72" s="48"/>
      <c r="J72" s="48"/>
      <c r="K72" s="48"/>
      <c r="L72" s="77"/>
      <c r="M72" s="39"/>
      <c r="N72" s="13"/>
    </row>
    <row r="73" spans="2:14" s="15" customFormat="1" ht="13.5">
      <c r="B73" s="16"/>
      <c r="C73" s="11" t="s">
        <v>17</v>
      </c>
      <c r="D73" s="12" t="s">
        <v>21</v>
      </c>
      <c r="E73" s="44">
        <f>E71</f>
        <v>7.46</v>
      </c>
      <c r="F73" s="152">
        <f>E73*F8</f>
        <v>476.1</v>
      </c>
      <c r="G73" s="66">
        <f>E73*N8</f>
        <v>497.88</v>
      </c>
      <c r="H73" s="52">
        <v>10.708</v>
      </c>
      <c r="I73" s="44">
        <v>10.708</v>
      </c>
      <c r="J73" s="44">
        <v>10.708</v>
      </c>
      <c r="K73" s="44">
        <v>10.708</v>
      </c>
      <c r="L73" s="78">
        <v>10.708</v>
      </c>
      <c r="M73" s="39">
        <f>E73*M8</f>
        <v>0</v>
      </c>
      <c r="N73" s="13">
        <f>E73*N8</f>
        <v>497.88</v>
      </c>
    </row>
    <row r="74" spans="2:14" s="15" customFormat="1" ht="13.5">
      <c r="B74" s="16"/>
      <c r="C74" s="18" t="s">
        <v>5</v>
      </c>
      <c r="D74" s="12" t="s">
        <v>21</v>
      </c>
      <c r="E74" s="37"/>
      <c r="F74" s="70">
        <f>F71+F73</f>
        <v>822.92</v>
      </c>
      <c r="G74" s="70">
        <f aca="true" t="shared" si="4" ref="G74:N74">G71+G73</f>
        <v>860.59</v>
      </c>
      <c r="H74" s="70">
        <f t="shared" si="4"/>
        <v>18.91</v>
      </c>
      <c r="I74" s="70">
        <f t="shared" si="4"/>
        <v>19.66</v>
      </c>
      <c r="J74" s="70">
        <f t="shared" si="4"/>
        <v>21.15</v>
      </c>
      <c r="K74" s="70">
        <f t="shared" si="4"/>
        <v>21.9</v>
      </c>
      <c r="L74" s="70">
        <f t="shared" si="4"/>
        <v>22.64</v>
      </c>
      <c r="M74" s="70">
        <f t="shared" si="4"/>
        <v>0</v>
      </c>
      <c r="N74" s="70">
        <f t="shared" si="4"/>
        <v>860.59</v>
      </c>
    </row>
    <row r="75" spans="2:14" s="15" customFormat="1" ht="87" customHeight="1">
      <c r="B75" s="32" t="s">
        <v>15</v>
      </c>
      <c r="C75" s="145" t="s">
        <v>86</v>
      </c>
      <c r="D75" s="41"/>
      <c r="E75" s="13"/>
      <c r="F75" s="67"/>
      <c r="G75" s="71"/>
      <c r="H75" s="124"/>
      <c r="I75" s="13"/>
      <c r="J75" s="13"/>
      <c r="K75" s="13"/>
      <c r="L75" s="80"/>
      <c r="M75" s="39"/>
      <c r="N75" s="19"/>
    </row>
    <row r="76" spans="2:14" s="15" customFormat="1" ht="13.5">
      <c r="B76" s="16"/>
      <c r="C76" s="42" t="s">
        <v>35</v>
      </c>
      <c r="D76" s="12" t="s">
        <v>21</v>
      </c>
      <c r="E76" s="44">
        <v>7.56</v>
      </c>
      <c r="F76" s="151">
        <f>E76*F7</f>
        <v>351.46</v>
      </c>
      <c r="G76" s="66">
        <f>E76*N7</f>
        <v>367.57</v>
      </c>
      <c r="H76" s="52">
        <f>E76*H12</f>
        <v>8.316</v>
      </c>
      <c r="I76" s="48">
        <f>E76*I12</f>
        <v>9.072</v>
      </c>
      <c r="J76" s="48">
        <f>E76*J12</f>
        <v>10.584</v>
      </c>
      <c r="K76" s="48">
        <f>E76*K12</f>
        <v>11.34</v>
      </c>
      <c r="L76" s="77">
        <f>E76*L12</f>
        <v>12.096</v>
      </c>
      <c r="M76" s="39">
        <f>H76*M7</f>
        <v>0</v>
      </c>
      <c r="N76" s="13">
        <f>E76*N7</f>
        <v>367.57</v>
      </c>
    </row>
    <row r="77" spans="2:14" s="15" customFormat="1" ht="13.5">
      <c r="B77" s="16"/>
      <c r="C77" s="42" t="s">
        <v>72</v>
      </c>
      <c r="D77" s="12" t="s">
        <v>21</v>
      </c>
      <c r="E77" s="44" t="s">
        <v>87</v>
      </c>
      <c r="F77" s="151"/>
      <c r="G77" s="66"/>
      <c r="H77" s="52"/>
      <c r="I77" s="48"/>
      <c r="J77" s="48"/>
      <c r="K77" s="48"/>
      <c r="L77" s="77"/>
      <c r="M77" s="39"/>
      <c r="N77" s="13"/>
    </row>
    <row r="78" spans="2:14" s="15" customFormat="1" ht="13.5">
      <c r="B78" s="16"/>
      <c r="C78" s="11" t="s">
        <v>17</v>
      </c>
      <c r="D78" s="12" t="s">
        <v>21</v>
      </c>
      <c r="E78" s="44">
        <f>E76</f>
        <v>7.56</v>
      </c>
      <c r="F78" s="152">
        <f>E78*F8</f>
        <v>482.48</v>
      </c>
      <c r="G78" s="66">
        <f>E78*N8</f>
        <v>504.55</v>
      </c>
      <c r="H78" s="52">
        <v>10.708</v>
      </c>
      <c r="I78" s="44">
        <v>10.708</v>
      </c>
      <c r="J78" s="44">
        <v>10.708</v>
      </c>
      <c r="K78" s="44">
        <v>10.708</v>
      </c>
      <c r="L78" s="78">
        <v>10.708</v>
      </c>
      <c r="M78" s="39">
        <f>E78*M8</f>
        <v>0</v>
      </c>
      <c r="N78" s="13">
        <f>E78*N8</f>
        <v>504.55</v>
      </c>
    </row>
    <row r="79" spans="2:14" s="15" customFormat="1" ht="13.5">
      <c r="B79" s="16"/>
      <c r="C79" s="18" t="s">
        <v>5</v>
      </c>
      <c r="D79" s="12" t="s">
        <v>21</v>
      </c>
      <c r="E79" s="58"/>
      <c r="F79" s="70">
        <f>F76+F78</f>
        <v>833.94</v>
      </c>
      <c r="G79" s="71">
        <f>G76+G78</f>
        <v>872.12</v>
      </c>
      <c r="H79" s="123"/>
      <c r="I79" s="37"/>
      <c r="J79" s="37"/>
      <c r="K79" s="37"/>
      <c r="L79" s="79"/>
      <c r="M79" s="39">
        <f>M76+M78</f>
        <v>0</v>
      </c>
      <c r="N79" s="19">
        <f>N76+N78</f>
        <v>872.12</v>
      </c>
    </row>
    <row r="80" spans="2:14" s="15" customFormat="1" ht="82.5">
      <c r="B80" s="32" t="s">
        <v>16</v>
      </c>
      <c r="C80" s="145" t="s">
        <v>88</v>
      </c>
      <c r="D80" s="41"/>
      <c r="E80" s="19"/>
      <c r="F80" s="71"/>
      <c r="G80" s="71"/>
      <c r="H80" s="124"/>
      <c r="I80" s="13"/>
      <c r="J80" s="13"/>
      <c r="K80" s="13"/>
      <c r="L80" s="80"/>
      <c r="M80" s="39"/>
      <c r="N80" s="19"/>
    </row>
    <row r="81" spans="2:14" s="15" customFormat="1" ht="13.5">
      <c r="B81" s="16"/>
      <c r="C81" s="42" t="s">
        <v>35</v>
      </c>
      <c r="D81" s="12" t="s">
        <v>21</v>
      </c>
      <c r="E81" s="44">
        <v>7.16</v>
      </c>
      <c r="F81" s="151">
        <f>E81*F7</f>
        <v>332.87</v>
      </c>
      <c r="G81" s="66">
        <f>E81*N7</f>
        <v>348.12</v>
      </c>
      <c r="H81" s="52">
        <f>E81*H12</f>
        <v>7.876</v>
      </c>
      <c r="I81" s="48">
        <f>E81*I12</f>
        <v>8.592</v>
      </c>
      <c r="J81" s="48">
        <f>E81*J12</f>
        <v>10.024</v>
      </c>
      <c r="K81" s="48">
        <f>E81*K12</f>
        <v>10.74</v>
      </c>
      <c r="L81" s="77">
        <f>E81*L12</f>
        <v>11.456</v>
      </c>
      <c r="M81" s="39">
        <f>H81*M7</f>
        <v>0</v>
      </c>
      <c r="N81" s="13">
        <f>E81*N7</f>
        <v>348.12</v>
      </c>
    </row>
    <row r="82" spans="2:14" s="15" customFormat="1" ht="13.5">
      <c r="B82" s="16"/>
      <c r="C82" s="42" t="s">
        <v>72</v>
      </c>
      <c r="D82" s="12" t="s">
        <v>21</v>
      </c>
      <c r="E82" s="44" t="s">
        <v>87</v>
      </c>
      <c r="F82" s="151"/>
      <c r="G82" s="66"/>
      <c r="H82" s="52"/>
      <c r="I82" s="48"/>
      <c r="J82" s="48"/>
      <c r="K82" s="48"/>
      <c r="L82" s="77"/>
      <c r="M82" s="39"/>
      <c r="N82" s="13"/>
    </row>
    <row r="83" spans="2:14" s="15" customFormat="1" ht="13.5">
      <c r="B83" s="16"/>
      <c r="C83" s="11" t="s">
        <v>17</v>
      </c>
      <c r="D83" s="12" t="s">
        <v>21</v>
      </c>
      <c r="E83" s="44">
        <f>E81</f>
        <v>7.16</v>
      </c>
      <c r="F83" s="152">
        <f>E83*F8</f>
        <v>456.95</v>
      </c>
      <c r="G83" s="66">
        <f>E83*N8</f>
        <v>477.86</v>
      </c>
      <c r="H83" s="52">
        <v>8.708</v>
      </c>
      <c r="I83" s="44">
        <v>8.708</v>
      </c>
      <c r="J83" s="44">
        <v>8.708</v>
      </c>
      <c r="K83" s="44">
        <v>8.708</v>
      </c>
      <c r="L83" s="78">
        <v>8.708</v>
      </c>
      <c r="M83" s="39">
        <f>E83*M8</f>
        <v>0</v>
      </c>
      <c r="N83" s="13">
        <f>E83*N8</f>
        <v>477.86</v>
      </c>
    </row>
    <row r="84" spans="2:14" s="15" customFormat="1" ht="13.5">
      <c r="B84" s="16"/>
      <c r="C84" s="18" t="s">
        <v>5</v>
      </c>
      <c r="D84" s="12" t="s">
        <v>21</v>
      </c>
      <c r="E84" s="58"/>
      <c r="F84" s="70">
        <f>F81+F83</f>
        <v>789.82</v>
      </c>
      <c r="G84" s="70">
        <f aca="true" t="shared" si="5" ref="G84:N84">G81+G83</f>
        <v>825.98</v>
      </c>
      <c r="H84" s="70">
        <f t="shared" si="5"/>
        <v>16.58</v>
      </c>
      <c r="I84" s="70">
        <f t="shared" si="5"/>
        <v>17.3</v>
      </c>
      <c r="J84" s="70">
        <f t="shared" si="5"/>
        <v>18.73</v>
      </c>
      <c r="K84" s="70">
        <f t="shared" si="5"/>
        <v>19.45</v>
      </c>
      <c r="L84" s="70">
        <f t="shared" si="5"/>
        <v>20.16</v>
      </c>
      <c r="M84" s="70">
        <f t="shared" si="5"/>
        <v>0</v>
      </c>
      <c r="N84" s="70">
        <f t="shared" si="5"/>
        <v>825.98</v>
      </c>
    </row>
    <row r="85" spans="2:14" s="15" customFormat="1" ht="81" customHeight="1">
      <c r="B85" s="32" t="s">
        <v>30</v>
      </c>
      <c r="C85" s="145" t="s">
        <v>89</v>
      </c>
      <c r="D85" s="41"/>
      <c r="E85" s="19"/>
      <c r="F85" s="72"/>
      <c r="G85" s="71"/>
      <c r="H85" s="124"/>
      <c r="I85" s="35"/>
      <c r="J85" s="35"/>
      <c r="K85" s="35"/>
      <c r="L85" s="83"/>
      <c r="M85" s="39"/>
      <c r="N85" s="19"/>
    </row>
    <row r="86" spans="2:14" s="15" customFormat="1" ht="13.5">
      <c r="B86" s="16"/>
      <c r="C86" s="42" t="s">
        <v>35</v>
      </c>
      <c r="D86" s="12" t="s">
        <v>21</v>
      </c>
      <c r="E86" s="44">
        <v>6.36</v>
      </c>
      <c r="F86" s="151">
        <f>E86*F7</f>
        <v>295.68</v>
      </c>
      <c r="G86" s="66">
        <f>E86*N7</f>
        <v>309.22</v>
      </c>
      <c r="H86" s="52">
        <f>E86*H12</f>
        <v>6.996</v>
      </c>
      <c r="I86" s="48">
        <f>E86*I12</f>
        <v>7.632</v>
      </c>
      <c r="J86" s="48">
        <f>E86*J12</f>
        <v>8.904</v>
      </c>
      <c r="K86" s="48">
        <f>E86*K12</f>
        <v>9.54</v>
      </c>
      <c r="L86" s="77">
        <f>E86*L12</f>
        <v>10.176</v>
      </c>
      <c r="M86" s="39">
        <f>H86*M7</f>
        <v>0</v>
      </c>
      <c r="N86" s="13">
        <f>E86*N7</f>
        <v>309.22</v>
      </c>
    </row>
    <row r="87" spans="2:14" s="15" customFormat="1" ht="13.5">
      <c r="B87" s="16"/>
      <c r="C87" s="42" t="s">
        <v>72</v>
      </c>
      <c r="D87" s="12" t="s">
        <v>21</v>
      </c>
      <c r="E87" s="44" t="s">
        <v>87</v>
      </c>
      <c r="F87" s="151"/>
      <c r="G87" s="66"/>
      <c r="H87" s="52"/>
      <c r="I87" s="48"/>
      <c r="J87" s="48"/>
      <c r="K87" s="48"/>
      <c r="L87" s="77"/>
      <c r="M87" s="39"/>
      <c r="N87" s="13"/>
    </row>
    <row r="88" spans="2:14" s="15" customFormat="1" ht="13.5">
      <c r="B88" s="16"/>
      <c r="C88" s="11" t="s">
        <v>17</v>
      </c>
      <c r="D88" s="12" t="s">
        <v>21</v>
      </c>
      <c r="E88" s="44">
        <f>E86</f>
        <v>6.36</v>
      </c>
      <c r="F88" s="152">
        <f>E88*F8</f>
        <v>405.9</v>
      </c>
      <c r="G88" s="66">
        <f>E88*N8</f>
        <v>424.47</v>
      </c>
      <c r="H88" s="52">
        <v>8.708</v>
      </c>
      <c r="I88" s="44">
        <v>8.708</v>
      </c>
      <c r="J88" s="44">
        <v>8.708</v>
      </c>
      <c r="K88" s="44">
        <v>8.708</v>
      </c>
      <c r="L88" s="78">
        <v>8.708</v>
      </c>
      <c r="M88" s="39">
        <f>E88*M8</f>
        <v>0</v>
      </c>
      <c r="N88" s="13">
        <f>E88*N8</f>
        <v>424.47</v>
      </c>
    </row>
    <row r="89" spans="2:14" s="15" customFormat="1" ht="14.25" thickBot="1">
      <c r="B89" s="16"/>
      <c r="C89" s="18" t="s">
        <v>5</v>
      </c>
      <c r="D89" s="12" t="s">
        <v>21</v>
      </c>
      <c r="E89" s="58"/>
      <c r="F89" s="70">
        <f>F86+F88</f>
        <v>701.58</v>
      </c>
      <c r="G89" s="70">
        <f aca="true" t="shared" si="6" ref="G89:N89">G86+G88</f>
        <v>733.69</v>
      </c>
      <c r="H89" s="70">
        <f t="shared" si="6"/>
        <v>15.7</v>
      </c>
      <c r="I89" s="70">
        <f t="shared" si="6"/>
        <v>16.34</v>
      </c>
      <c r="J89" s="70">
        <f t="shared" si="6"/>
        <v>17.61</v>
      </c>
      <c r="K89" s="70">
        <f t="shared" si="6"/>
        <v>18.25</v>
      </c>
      <c r="L89" s="70">
        <f t="shared" si="6"/>
        <v>18.88</v>
      </c>
      <c r="M89" s="70">
        <f t="shared" si="6"/>
        <v>0</v>
      </c>
      <c r="N89" s="70">
        <f t="shared" si="6"/>
        <v>733.69</v>
      </c>
    </row>
    <row r="90" spans="2:14" s="15" customFormat="1" ht="96" customHeight="1">
      <c r="B90" s="25" t="s">
        <v>0</v>
      </c>
      <c r="C90" s="26" t="s">
        <v>19</v>
      </c>
      <c r="D90" s="149" t="s">
        <v>20</v>
      </c>
      <c r="E90" s="26" t="str">
        <f>E10</f>
        <v>Норматив потребления коммунальной услуги, куб.метров в месяц на человека</v>
      </c>
      <c r="F90" s="24" t="str">
        <f>F62</f>
        <v>Стоимость                              с 01 января 2021г.                       по                                  30 июня 2021 г.</v>
      </c>
      <c r="G90" s="26" t="s">
        <v>53</v>
      </c>
      <c r="H90" s="232" t="s">
        <v>68</v>
      </c>
      <c r="I90" s="232"/>
      <c r="J90" s="232"/>
      <c r="K90" s="232"/>
      <c r="L90" s="233"/>
      <c r="M90" s="74" t="s">
        <v>69</v>
      </c>
      <c r="N90" s="154" t="str">
        <f>N62</f>
        <v>Стоимость             с 01 июля 2021 г. по 31 декабря 2021 г. </v>
      </c>
    </row>
    <row r="91" spans="2:14" s="15" customFormat="1" ht="27" hidden="1">
      <c r="B91" s="5"/>
      <c r="C91" s="6"/>
      <c r="D91" s="50"/>
      <c r="E91" s="8"/>
      <c r="F91" s="71"/>
      <c r="G91" s="71"/>
      <c r="H91" s="126" t="s">
        <v>59</v>
      </c>
      <c r="I91" s="53" t="s">
        <v>60</v>
      </c>
      <c r="J91" s="53" t="s">
        <v>61</v>
      </c>
      <c r="K91" s="53" t="s">
        <v>62</v>
      </c>
      <c r="L91" s="76" t="s">
        <v>186</v>
      </c>
      <c r="M91" s="75"/>
      <c r="N91" s="55"/>
    </row>
    <row r="92" spans="2:14" s="15" customFormat="1" ht="13.5" hidden="1">
      <c r="B92" s="5"/>
      <c r="C92" s="54" t="s">
        <v>63</v>
      </c>
      <c r="D92" s="50"/>
      <c r="E92" s="8"/>
      <c r="F92" s="71"/>
      <c r="G92" s="71"/>
      <c r="H92" s="127">
        <v>1.1</v>
      </c>
      <c r="I92" s="51">
        <v>1.2</v>
      </c>
      <c r="J92" s="51">
        <v>1.4</v>
      </c>
      <c r="K92" s="51">
        <v>1.5</v>
      </c>
      <c r="L92" s="82">
        <v>1.6</v>
      </c>
      <c r="M92" s="75"/>
      <c r="N92" s="9"/>
    </row>
    <row r="93" spans="2:14" s="15" customFormat="1" ht="60" customHeight="1">
      <c r="B93" s="32" t="s">
        <v>39</v>
      </c>
      <c r="C93" s="157" t="s">
        <v>90</v>
      </c>
      <c r="D93" s="41"/>
      <c r="E93" s="19"/>
      <c r="F93" s="72"/>
      <c r="G93" s="71"/>
      <c r="H93" s="124"/>
      <c r="I93" s="35"/>
      <c r="J93" s="35"/>
      <c r="K93" s="35"/>
      <c r="L93" s="83"/>
      <c r="M93" s="39"/>
      <c r="N93" s="19"/>
    </row>
    <row r="94" spans="2:14" s="15" customFormat="1" ht="13.5">
      <c r="B94" s="16"/>
      <c r="C94" s="42" t="s">
        <v>35</v>
      </c>
      <c r="D94" s="12" t="s">
        <v>21</v>
      </c>
      <c r="E94" s="44">
        <v>3.86</v>
      </c>
      <c r="F94" s="151">
        <f>E94*F7</f>
        <v>179.45</v>
      </c>
      <c r="G94" s="66">
        <f>E94*N7</f>
        <v>187.67</v>
      </c>
      <c r="H94" s="52">
        <f>E94*H12</f>
        <v>4.246</v>
      </c>
      <c r="I94" s="48">
        <f>E94*I12</f>
        <v>4.632</v>
      </c>
      <c r="J94" s="48">
        <f>E94*J12</f>
        <v>5.404</v>
      </c>
      <c r="K94" s="48">
        <f>E94*K12</f>
        <v>5.79</v>
      </c>
      <c r="L94" s="77">
        <f>E94*L12</f>
        <v>6.176</v>
      </c>
      <c r="M94" s="39">
        <f>H94*M7</f>
        <v>0</v>
      </c>
      <c r="N94" s="13">
        <f>E94*N7</f>
        <v>187.67</v>
      </c>
    </row>
    <row r="95" spans="2:14" s="15" customFormat="1" ht="13.5">
      <c r="B95" s="16"/>
      <c r="C95" s="42" t="s">
        <v>72</v>
      </c>
      <c r="D95" s="12" t="s">
        <v>21</v>
      </c>
      <c r="E95" s="44" t="s">
        <v>87</v>
      </c>
      <c r="F95" s="151"/>
      <c r="G95" s="66"/>
      <c r="H95" s="52"/>
      <c r="I95" s="48"/>
      <c r="J95" s="48"/>
      <c r="K95" s="48"/>
      <c r="L95" s="77"/>
      <c r="M95" s="39"/>
      <c r="N95" s="13"/>
    </row>
    <row r="96" spans="2:14" s="15" customFormat="1" ht="13.5">
      <c r="B96" s="16"/>
      <c r="C96" s="11" t="s">
        <v>17</v>
      </c>
      <c r="D96" s="12" t="s">
        <v>21</v>
      </c>
      <c r="E96" s="44">
        <f>E94</f>
        <v>3.86</v>
      </c>
      <c r="F96" s="152">
        <f>E96*F8</f>
        <v>246.35</v>
      </c>
      <c r="G96" s="66">
        <f>E96*N8</f>
        <v>257.62</v>
      </c>
      <c r="H96" s="52">
        <v>7.616</v>
      </c>
      <c r="I96" s="44">
        <v>7.616</v>
      </c>
      <c r="J96" s="44">
        <v>7.616</v>
      </c>
      <c r="K96" s="44">
        <v>7.616</v>
      </c>
      <c r="L96" s="78">
        <v>7.616</v>
      </c>
      <c r="M96" s="39">
        <f>E96*M8</f>
        <v>0</v>
      </c>
      <c r="N96" s="13">
        <f>E96*N8</f>
        <v>257.62</v>
      </c>
    </row>
    <row r="97" spans="2:14" s="15" customFormat="1" ht="13.5">
      <c r="B97" s="16"/>
      <c r="C97" s="18" t="s">
        <v>5</v>
      </c>
      <c r="D97" s="12" t="s">
        <v>21</v>
      </c>
      <c r="E97" s="58"/>
      <c r="F97" s="70">
        <f>F94+F96</f>
        <v>425.8</v>
      </c>
      <c r="G97" s="70">
        <f aca="true" t="shared" si="7" ref="G97:N97">G94+G96</f>
        <v>445.29</v>
      </c>
      <c r="H97" s="70">
        <f t="shared" si="7"/>
        <v>11.86</v>
      </c>
      <c r="I97" s="70">
        <f t="shared" si="7"/>
        <v>12.25</v>
      </c>
      <c r="J97" s="70">
        <f t="shared" si="7"/>
        <v>13.02</v>
      </c>
      <c r="K97" s="70">
        <f t="shared" si="7"/>
        <v>13.41</v>
      </c>
      <c r="L97" s="70">
        <f t="shared" si="7"/>
        <v>13.79</v>
      </c>
      <c r="M97" s="70">
        <f t="shared" si="7"/>
        <v>0</v>
      </c>
      <c r="N97" s="70">
        <f t="shared" si="7"/>
        <v>445.29</v>
      </c>
    </row>
    <row r="98" spans="2:14" s="15" customFormat="1" ht="64.5" customHeight="1">
      <c r="B98" s="32" t="s">
        <v>40</v>
      </c>
      <c r="C98" s="145" t="s">
        <v>91</v>
      </c>
      <c r="D98" s="41"/>
      <c r="E98" s="19"/>
      <c r="F98" s="72"/>
      <c r="G98" s="71"/>
      <c r="H98" s="124"/>
      <c r="I98" s="35"/>
      <c r="J98" s="35"/>
      <c r="K98" s="35"/>
      <c r="L98" s="83"/>
      <c r="M98" s="39"/>
      <c r="N98" s="19"/>
    </row>
    <row r="99" spans="2:14" s="15" customFormat="1" ht="13.5">
      <c r="B99" s="16"/>
      <c r="C99" s="42" t="s">
        <v>35</v>
      </c>
      <c r="D99" s="12" t="s">
        <v>21</v>
      </c>
      <c r="E99" s="44">
        <v>3.09</v>
      </c>
      <c r="F99" s="151">
        <f>E99*F7</f>
        <v>143.65</v>
      </c>
      <c r="G99" s="66">
        <f>E99*N7</f>
        <v>150.24</v>
      </c>
      <c r="H99" s="52">
        <f>E99*H12</f>
        <v>3.399</v>
      </c>
      <c r="I99" s="48">
        <f>E99*I12</f>
        <v>3.708</v>
      </c>
      <c r="J99" s="48">
        <f>E99*J12</f>
        <v>4.326</v>
      </c>
      <c r="K99" s="48">
        <f>E99*K12</f>
        <v>4.635</v>
      </c>
      <c r="L99" s="77">
        <f>E99*L12</f>
        <v>4.944</v>
      </c>
      <c r="M99" s="39">
        <f>H99*M7</f>
        <v>0</v>
      </c>
      <c r="N99" s="13">
        <f>E99*N7</f>
        <v>150.24</v>
      </c>
    </row>
    <row r="100" spans="2:14" s="15" customFormat="1" ht="13.5">
      <c r="B100" s="16"/>
      <c r="C100" s="42" t="s">
        <v>72</v>
      </c>
      <c r="D100" s="12" t="s">
        <v>21</v>
      </c>
      <c r="E100" s="44" t="s">
        <v>87</v>
      </c>
      <c r="F100" s="151"/>
      <c r="G100" s="66"/>
      <c r="H100" s="52"/>
      <c r="I100" s="48"/>
      <c r="J100" s="48"/>
      <c r="K100" s="48"/>
      <c r="L100" s="77"/>
      <c r="M100" s="39"/>
      <c r="N100" s="13"/>
    </row>
    <row r="101" spans="2:14" s="15" customFormat="1" ht="13.5">
      <c r="B101" s="16"/>
      <c r="C101" s="11" t="s">
        <v>17</v>
      </c>
      <c r="D101" s="12" t="s">
        <v>21</v>
      </c>
      <c r="E101" s="44">
        <f>E99</f>
        <v>3.09</v>
      </c>
      <c r="F101" s="152">
        <f>E101*F8</f>
        <v>197.2</v>
      </c>
      <c r="G101" s="66">
        <f>E101*N8</f>
        <v>206.23</v>
      </c>
      <c r="H101" s="52">
        <v>7.616</v>
      </c>
      <c r="I101" s="44">
        <v>7.616</v>
      </c>
      <c r="J101" s="44">
        <v>7.616</v>
      </c>
      <c r="K101" s="44">
        <v>7.616</v>
      </c>
      <c r="L101" s="78">
        <v>7.616</v>
      </c>
      <c r="M101" s="39">
        <f>E101*M8</f>
        <v>0</v>
      </c>
      <c r="N101" s="13">
        <f>E101*N8</f>
        <v>206.23</v>
      </c>
    </row>
    <row r="102" spans="2:14" s="15" customFormat="1" ht="13.5">
      <c r="B102" s="16"/>
      <c r="C102" s="18" t="s">
        <v>5</v>
      </c>
      <c r="D102" s="12" t="s">
        <v>21</v>
      </c>
      <c r="E102" s="58"/>
      <c r="F102" s="70">
        <f>F99+F101</f>
        <v>340.85</v>
      </c>
      <c r="G102" s="71">
        <f>G99+G101</f>
        <v>356.47</v>
      </c>
      <c r="H102" s="123"/>
      <c r="I102" s="37"/>
      <c r="J102" s="37"/>
      <c r="K102" s="37"/>
      <c r="L102" s="79"/>
      <c r="M102" s="39">
        <f>M99+M101</f>
        <v>0</v>
      </c>
      <c r="N102" s="19">
        <f>N99+N101</f>
        <v>356.47</v>
      </c>
    </row>
    <row r="103" spans="2:14" s="15" customFormat="1" ht="63" customHeight="1">
      <c r="B103" s="32" t="s">
        <v>41</v>
      </c>
      <c r="C103" s="145" t="s">
        <v>92</v>
      </c>
      <c r="D103" s="41"/>
      <c r="E103" s="19"/>
      <c r="F103" s="72"/>
      <c r="G103" s="71"/>
      <c r="H103" s="124"/>
      <c r="I103" s="35"/>
      <c r="J103" s="35"/>
      <c r="K103" s="35"/>
      <c r="L103" s="83"/>
      <c r="M103" s="39"/>
      <c r="N103" s="19"/>
    </row>
    <row r="104" spans="2:14" s="15" customFormat="1" ht="13.5">
      <c r="B104" s="16"/>
      <c r="C104" s="42" t="s">
        <v>35</v>
      </c>
      <c r="D104" s="12" t="s">
        <v>21</v>
      </c>
      <c r="E104" s="44">
        <v>3.15</v>
      </c>
      <c r="F104" s="151">
        <f>E104*F7</f>
        <v>146.44</v>
      </c>
      <c r="G104" s="66">
        <f>E104*N7</f>
        <v>153.15</v>
      </c>
      <c r="H104" s="52">
        <f>E104*H12</f>
        <v>3.465</v>
      </c>
      <c r="I104" s="48">
        <f>E104*I12</f>
        <v>3.78</v>
      </c>
      <c r="J104" s="48">
        <f>E104*J12</f>
        <v>4.41</v>
      </c>
      <c r="K104" s="48">
        <f>E104*K12</f>
        <v>4.725</v>
      </c>
      <c r="L104" s="77">
        <f>E104*L12</f>
        <v>5.04</v>
      </c>
      <c r="M104" s="39">
        <f>H104*M7</f>
        <v>0</v>
      </c>
      <c r="N104" s="13">
        <f>E104*N7</f>
        <v>153.15</v>
      </c>
    </row>
    <row r="105" spans="2:14" s="15" customFormat="1" ht="13.5">
      <c r="B105" s="16"/>
      <c r="C105" s="42" t="s">
        <v>72</v>
      </c>
      <c r="D105" s="12" t="s">
        <v>21</v>
      </c>
      <c r="E105" s="44" t="s">
        <v>87</v>
      </c>
      <c r="F105" s="151"/>
      <c r="G105" s="66"/>
      <c r="H105" s="52"/>
      <c r="I105" s="48"/>
      <c r="J105" s="48"/>
      <c r="K105" s="48"/>
      <c r="L105" s="77"/>
      <c r="M105" s="39"/>
      <c r="N105" s="13"/>
    </row>
    <row r="106" spans="2:14" s="15" customFormat="1" ht="13.5">
      <c r="B106" s="16"/>
      <c r="C106" s="11" t="s">
        <v>17</v>
      </c>
      <c r="D106" s="12" t="s">
        <v>21</v>
      </c>
      <c r="E106" s="44">
        <f>E104</f>
        <v>3.15</v>
      </c>
      <c r="F106" s="152">
        <f>E106*F8</f>
        <v>201.03</v>
      </c>
      <c r="G106" s="66">
        <f>E106*N8</f>
        <v>210.23</v>
      </c>
      <c r="H106" s="52">
        <v>2.908</v>
      </c>
      <c r="I106" s="44">
        <v>2.908</v>
      </c>
      <c r="J106" s="44">
        <v>2.908</v>
      </c>
      <c r="K106" s="44">
        <v>2.908</v>
      </c>
      <c r="L106" s="78">
        <v>2.908</v>
      </c>
      <c r="M106" s="39">
        <f>E106*M8</f>
        <v>0</v>
      </c>
      <c r="N106" s="13">
        <f>E106*N8</f>
        <v>210.23</v>
      </c>
    </row>
    <row r="107" spans="2:14" s="15" customFormat="1" ht="13.5">
      <c r="B107" s="16"/>
      <c r="C107" s="18" t="s">
        <v>5</v>
      </c>
      <c r="D107" s="12" t="s">
        <v>21</v>
      </c>
      <c r="E107" s="37"/>
      <c r="F107" s="70">
        <f>F104+F106</f>
        <v>347.47</v>
      </c>
      <c r="G107" s="70">
        <f aca="true" t="shared" si="8" ref="G107:N107">G104+G106</f>
        <v>363.38</v>
      </c>
      <c r="H107" s="70">
        <f t="shared" si="8"/>
        <v>6.37</v>
      </c>
      <c r="I107" s="70">
        <f t="shared" si="8"/>
        <v>6.69</v>
      </c>
      <c r="J107" s="70">
        <f t="shared" si="8"/>
        <v>7.32</v>
      </c>
      <c r="K107" s="70">
        <f t="shared" si="8"/>
        <v>7.63</v>
      </c>
      <c r="L107" s="70">
        <f t="shared" si="8"/>
        <v>7.95</v>
      </c>
      <c r="M107" s="70">
        <f t="shared" si="8"/>
        <v>0</v>
      </c>
      <c r="N107" s="70">
        <f t="shared" si="8"/>
        <v>363.38</v>
      </c>
    </row>
    <row r="108" spans="2:14" s="15" customFormat="1" ht="60.75" customHeight="1">
      <c r="B108" s="32" t="s">
        <v>42</v>
      </c>
      <c r="C108" s="158" t="s">
        <v>93</v>
      </c>
      <c r="D108" s="41"/>
      <c r="E108" s="19"/>
      <c r="F108" s="72"/>
      <c r="G108" s="71"/>
      <c r="H108" s="124"/>
      <c r="I108" s="35"/>
      <c r="J108" s="35"/>
      <c r="K108" s="35"/>
      <c r="L108" s="83"/>
      <c r="M108" s="39"/>
      <c r="N108" s="19"/>
    </row>
    <row r="109" spans="2:14" s="15" customFormat="1" ht="15">
      <c r="B109" s="16"/>
      <c r="C109" s="97" t="s">
        <v>35</v>
      </c>
      <c r="D109" s="12" t="s">
        <v>21</v>
      </c>
      <c r="E109" s="44">
        <v>1.72</v>
      </c>
      <c r="F109" s="151">
        <f>E109*F7</f>
        <v>79.96</v>
      </c>
      <c r="G109" s="66">
        <f>E109*N7</f>
        <v>83.63</v>
      </c>
      <c r="H109" s="52">
        <f>E109*H12</f>
        <v>1.892</v>
      </c>
      <c r="I109" s="48">
        <f>E109*I12</f>
        <v>2.064</v>
      </c>
      <c r="J109" s="48">
        <f>E109*J12</f>
        <v>2.408</v>
      </c>
      <c r="K109" s="48">
        <f>E109*K12</f>
        <v>2.58</v>
      </c>
      <c r="L109" s="77">
        <f>E109*L12</f>
        <v>2.752</v>
      </c>
      <c r="M109" s="39">
        <f>H109*M7</f>
        <v>0</v>
      </c>
      <c r="N109" s="13">
        <f>E109*N7</f>
        <v>83.63</v>
      </c>
    </row>
    <row r="110" spans="2:14" s="15" customFormat="1" ht="13.5">
      <c r="B110" s="16"/>
      <c r="C110" s="42" t="s">
        <v>72</v>
      </c>
      <c r="D110" s="12" t="s">
        <v>21</v>
      </c>
      <c r="E110" s="44" t="s">
        <v>87</v>
      </c>
      <c r="F110" s="151"/>
      <c r="G110" s="66"/>
      <c r="H110" s="52"/>
      <c r="I110" s="48"/>
      <c r="J110" s="48"/>
      <c r="K110" s="48"/>
      <c r="L110" s="77"/>
      <c r="M110" s="39"/>
      <c r="N110" s="13"/>
    </row>
    <row r="111" spans="2:14" s="15" customFormat="1" ht="15">
      <c r="B111" s="16"/>
      <c r="C111" s="98" t="s">
        <v>17</v>
      </c>
      <c r="D111" s="12" t="s">
        <v>21</v>
      </c>
      <c r="E111" s="44">
        <f>E109</f>
        <v>1.72</v>
      </c>
      <c r="F111" s="152">
        <f>E111*F8</f>
        <v>109.77</v>
      </c>
      <c r="G111" s="66">
        <f>E111*N8</f>
        <v>114.79</v>
      </c>
      <c r="H111" s="52">
        <v>2.908</v>
      </c>
      <c r="I111" s="44">
        <v>2.908</v>
      </c>
      <c r="J111" s="44">
        <v>2.908</v>
      </c>
      <c r="K111" s="44">
        <v>2.908</v>
      </c>
      <c r="L111" s="78">
        <v>2.908</v>
      </c>
      <c r="M111" s="39">
        <f>E111*M8</f>
        <v>0</v>
      </c>
      <c r="N111" s="13">
        <f>E111*N8</f>
        <v>114.79</v>
      </c>
    </row>
    <row r="112" spans="2:14" s="15" customFormat="1" ht="15">
      <c r="B112" s="16"/>
      <c r="C112" s="99" t="s">
        <v>5</v>
      </c>
      <c r="D112" s="12" t="s">
        <v>21</v>
      </c>
      <c r="E112" s="37"/>
      <c r="F112" s="70">
        <f>F109+F111</f>
        <v>189.73</v>
      </c>
      <c r="G112" s="70">
        <f aca="true" t="shared" si="9" ref="G112:N112">G109+G111</f>
        <v>198.42</v>
      </c>
      <c r="H112" s="70">
        <f t="shared" si="9"/>
        <v>4.8</v>
      </c>
      <c r="I112" s="70">
        <f t="shared" si="9"/>
        <v>4.97</v>
      </c>
      <c r="J112" s="70">
        <f t="shared" si="9"/>
        <v>5.32</v>
      </c>
      <c r="K112" s="70">
        <f t="shared" si="9"/>
        <v>5.49</v>
      </c>
      <c r="L112" s="70">
        <f t="shared" si="9"/>
        <v>5.66</v>
      </c>
      <c r="M112" s="70">
        <f t="shared" si="9"/>
        <v>0</v>
      </c>
      <c r="N112" s="70">
        <f t="shared" si="9"/>
        <v>198.42</v>
      </c>
    </row>
    <row r="113" spans="2:14" s="15" customFormat="1" ht="93" customHeight="1">
      <c r="B113" s="32" t="s">
        <v>43</v>
      </c>
      <c r="C113" s="145" t="s">
        <v>108</v>
      </c>
      <c r="D113" s="41"/>
      <c r="E113" s="13"/>
      <c r="F113" s="68"/>
      <c r="G113" s="71"/>
      <c r="H113" s="124"/>
      <c r="I113" s="35"/>
      <c r="J113" s="35"/>
      <c r="K113" s="35"/>
      <c r="L113" s="83"/>
      <c r="M113" s="39"/>
      <c r="N113" s="19"/>
    </row>
    <row r="114" spans="2:14" s="15" customFormat="1" ht="13.5">
      <c r="B114" s="16"/>
      <c r="C114" s="42" t="s">
        <v>35</v>
      </c>
      <c r="D114" s="12" t="s">
        <v>21</v>
      </c>
      <c r="E114" s="44">
        <v>4.17</v>
      </c>
      <c r="F114" s="151">
        <f>E114*F7</f>
        <v>193.86</v>
      </c>
      <c r="G114" s="66">
        <f>N7*E114</f>
        <v>202.75</v>
      </c>
      <c r="H114" s="52">
        <f>E114*H12</f>
        <v>4.587</v>
      </c>
      <c r="I114" s="48">
        <f>E114*I12</f>
        <v>5.004</v>
      </c>
      <c r="J114" s="48">
        <f>E114*J12</f>
        <v>5.838</v>
      </c>
      <c r="K114" s="48">
        <f>E114*K12</f>
        <v>6.255</v>
      </c>
      <c r="L114" s="77">
        <f>E114*L12</f>
        <v>6.672</v>
      </c>
      <c r="M114" s="39">
        <f>H114*M7</f>
        <v>0</v>
      </c>
      <c r="N114" s="13">
        <f>E114*N7</f>
        <v>202.75</v>
      </c>
    </row>
    <row r="115" spans="2:14" s="15" customFormat="1" ht="13.5">
      <c r="B115" s="16"/>
      <c r="C115" s="42" t="s">
        <v>72</v>
      </c>
      <c r="D115" s="12" t="s">
        <v>21</v>
      </c>
      <c r="E115" s="159">
        <v>3.19</v>
      </c>
      <c r="F115" s="160"/>
      <c r="G115" s="66"/>
      <c r="H115" s="139"/>
      <c r="I115" s="140"/>
      <c r="J115" s="140"/>
      <c r="K115" s="140"/>
      <c r="L115" s="141"/>
      <c r="M115" s="39"/>
      <c r="N115" s="13"/>
    </row>
    <row r="116" spans="2:14" s="15" customFormat="1" ht="13.5">
      <c r="B116" s="16"/>
      <c r="C116" s="18" t="s">
        <v>5</v>
      </c>
      <c r="D116" s="12" t="s">
        <v>21</v>
      </c>
      <c r="E116" s="37"/>
      <c r="F116" s="70">
        <f>F114</f>
        <v>193.86</v>
      </c>
      <c r="G116" s="71">
        <f>G114</f>
        <v>202.75</v>
      </c>
      <c r="H116" s="123"/>
      <c r="I116" s="37"/>
      <c r="J116" s="37"/>
      <c r="K116" s="37"/>
      <c r="L116" s="79"/>
      <c r="M116" s="39">
        <f>M114</f>
        <v>0</v>
      </c>
      <c r="N116" s="19">
        <f>N114</f>
        <v>202.75</v>
      </c>
    </row>
    <row r="117" spans="2:14" s="15" customFormat="1" ht="94.5" customHeight="1">
      <c r="B117" s="32" t="s">
        <v>44</v>
      </c>
      <c r="C117" s="11" t="s">
        <v>109</v>
      </c>
      <c r="D117" s="41"/>
      <c r="E117" s="37"/>
      <c r="F117" s="142"/>
      <c r="G117" s="71"/>
      <c r="H117" s="123"/>
      <c r="I117" s="134"/>
      <c r="J117" s="134"/>
      <c r="K117" s="134"/>
      <c r="L117" s="143"/>
      <c r="M117" s="39"/>
      <c r="N117" s="19"/>
    </row>
    <row r="118" spans="2:14" s="15" customFormat="1" ht="13.5">
      <c r="B118" s="16"/>
      <c r="C118" s="42" t="s">
        <v>35</v>
      </c>
      <c r="D118" s="12" t="s">
        <v>21</v>
      </c>
      <c r="E118" s="161">
        <v>4.22</v>
      </c>
      <c r="F118" s="162">
        <f>E118*F7</f>
        <v>196.19</v>
      </c>
      <c r="G118" s="71"/>
      <c r="H118" s="123"/>
      <c r="I118" s="134"/>
      <c r="J118" s="134"/>
      <c r="K118" s="134"/>
      <c r="L118" s="143"/>
      <c r="M118" s="39"/>
      <c r="N118" s="13">
        <f>E118*N7</f>
        <v>205.18</v>
      </c>
    </row>
    <row r="119" spans="2:14" s="15" customFormat="1" ht="13.5">
      <c r="B119" s="16"/>
      <c r="C119" s="42" t="s">
        <v>72</v>
      </c>
      <c r="D119" s="12" t="s">
        <v>21</v>
      </c>
      <c r="E119" s="161">
        <v>3.24</v>
      </c>
      <c r="F119" s="142"/>
      <c r="G119" s="71"/>
      <c r="H119" s="123"/>
      <c r="I119" s="134"/>
      <c r="J119" s="134"/>
      <c r="K119" s="134"/>
      <c r="L119" s="143"/>
      <c r="M119" s="39"/>
      <c r="N119" s="19"/>
    </row>
    <row r="120" spans="2:14" s="15" customFormat="1" ht="15">
      <c r="B120" s="16"/>
      <c r="C120" s="98" t="s">
        <v>17</v>
      </c>
      <c r="D120" s="12" t="s">
        <v>21</v>
      </c>
      <c r="E120" s="144"/>
      <c r="F120" s="142"/>
      <c r="G120" s="71"/>
      <c r="H120" s="123"/>
      <c r="I120" s="134"/>
      <c r="J120" s="134"/>
      <c r="K120" s="134"/>
      <c r="L120" s="143"/>
      <c r="M120" s="39"/>
      <c r="N120" s="19"/>
    </row>
    <row r="121" spans="2:14" s="15" customFormat="1" ht="14.25" thickBot="1">
      <c r="B121" s="16"/>
      <c r="C121" s="18" t="s">
        <v>5</v>
      </c>
      <c r="D121" s="12" t="s">
        <v>21</v>
      </c>
      <c r="E121" s="58"/>
      <c r="F121" s="142">
        <f>F118+F120</f>
        <v>196.19</v>
      </c>
      <c r="G121" s="71"/>
      <c r="H121" s="123"/>
      <c r="I121" s="134"/>
      <c r="J121" s="134"/>
      <c r="K121" s="134"/>
      <c r="L121" s="143"/>
      <c r="M121" s="39"/>
      <c r="N121" s="19">
        <f>N118</f>
        <v>205.18</v>
      </c>
    </row>
    <row r="122" spans="2:14" s="15" customFormat="1" ht="88.5" customHeight="1">
      <c r="B122" s="25" t="s">
        <v>0</v>
      </c>
      <c r="C122" s="25" t="s">
        <v>19</v>
      </c>
      <c r="D122" s="25" t="s">
        <v>20</v>
      </c>
      <c r="E122" s="26" t="str">
        <f>E10</f>
        <v>Норматив потребления коммунальной услуги, куб.метров в месяц на человека</v>
      </c>
      <c r="F122" s="154" t="str">
        <f>F90</f>
        <v>Стоимость                              с 01 января 2021г.                       по                                  30 июня 2021 г.</v>
      </c>
      <c r="G122" s="26" t="s">
        <v>53</v>
      </c>
      <c r="H122" s="232" t="s">
        <v>68</v>
      </c>
      <c r="I122" s="232"/>
      <c r="J122" s="232"/>
      <c r="K122" s="232"/>
      <c r="L122" s="233"/>
      <c r="M122" s="74" t="s">
        <v>69</v>
      </c>
      <c r="N122" s="154" t="str">
        <f>N90</f>
        <v>Стоимость             с 01 июля 2021 г. по 31 декабря 2021 г. </v>
      </c>
    </row>
    <row r="123" spans="2:14" s="15" customFormat="1" ht="27" hidden="1">
      <c r="B123" s="5"/>
      <c r="C123" s="6"/>
      <c r="D123" s="7"/>
      <c r="E123" s="8"/>
      <c r="F123" s="71"/>
      <c r="G123" s="71"/>
      <c r="H123" s="126" t="s">
        <v>59</v>
      </c>
      <c r="I123" s="53" t="s">
        <v>60</v>
      </c>
      <c r="J123" s="53" t="s">
        <v>61</v>
      </c>
      <c r="K123" s="53" t="s">
        <v>62</v>
      </c>
      <c r="L123" s="76" t="s">
        <v>186</v>
      </c>
      <c r="M123" s="75"/>
      <c r="N123" s="55"/>
    </row>
    <row r="124" spans="2:14" s="15" customFormat="1" ht="13.5" hidden="1">
      <c r="B124" s="5"/>
      <c r="C124" s="54" t="s">
        <v>63</v>
      </c>
      <c r="D124" s="50"/>
      <c r="E124" s="8"/>
      <c r="F124" s="71"/>
      <c r="G124" s="71"/>
      <c r="H124" s="127">
        <v>1.1</v>
      </c>
      <c r="I124" s="51">
        <v>1.2</v>
      </c>
      <c r="J124" s="51">
        <v>1.4</v>
      </c>
      <c r="K124" s="51">
        <v>1.5</v>
      </c>
      <c r="L124" s="82">
        <v>1.6</v>
      </c>
      <c r="M124" s="75"/>
      <c r="N124" s="9"/>
    </row>
    <row r="125" spans="2:14" s="15" customFormat="1" ht="96.75" customHeight="1">
      <c r="B125" s="32" t="s">
        <v>45</v>
      </c>
      <c r="C125" s="11" t="s">
        <v>110</v>
      </c>
      <c r="D125" s="41"/>
      <c r="E125" s="58"/>
      <c r="F125" s="142"/>
      <c r="G125" s="71"/>
      <c r="H125" s="123"/>
      <c r="I125" s="134"/>
      <c r="J125" s="134"/>
      <c r="K125" s="134"/>
      <c r="L125" s="143"/>
      <c r="M125" s="39"/>
      <c r="N125" s="19"/>
    </row>
    <row r="126" spans="2:14" s="15" customFormat="1" ht="13.5">
      <c r="B126" s="16"/>
      <c r="C126" s="42" t="s">
        <v>35</v>
      </c>
      <c r="D126" s="12" t="s">
        <v>21</v>
      </c>
      <c r="E126" s="161">
        <v>4.26</v>
      </c>
      <c r="F126" s="162">
        <f>E126*F7</f>
        <v>198.05</v>
      </c>
      <c r="G126" s="71"/>
      <c r="H126" s="123"/>
      <c r="I126" s="134"/>
      <c r="J126" s="134"/>
      <c r="K126" s="134"/>
      <c r="L126" s="143"/>
      <c r="M126" s="39"/>
      <c r="N126" s="13">
        <f>E126*N7</f>
        <v>207.12</v>
      </c>
    </row>
    <row r="127" spans="2:14" s="15" customFormat="1" ht="13.5">
      <c r="B127" s="16"/>
      <c r="C127" s="42" t="s">
        <v>72</v>
      </c>
      <c r="D127" s="12" t="s">
        <v>21</v>
      </c>
      <c r="E127" s="161">
        <v>3.3</v>
      </c>
      <c r="F127" s="142"/>
      <c r="G127" s="71"/>
      <c r="H127" s="123"/>
      <c r="I127" s="134"/>
      <c r="J127" s="134"/>
      <c r="K127" s="134"/>
      <c r="L127" s="143"/>
      <c r="M127" s="39"/>
      <c r="N127" s="19"/>
    </row>
    <row r="128" spans="2:14" s="15" customFormat="1" ht="15" hidden="1">
      <c r="B128" s="16"/>
      <c r="C128" s="98" t="s">
        <v>17</v>
      </c>
      <c r="D128" s="12" t="s">
        <v>21</v>
      </c>
      <c r="E128" s="144"/>
      <c r="F128" s="142">
        <f>E128*M8</f>
        <v>0</v>
      </c>
      <c r="G128" s="71"/>
      <c r="H128" s="123"/>
      <c r="I128" s="134"/>
      <c r="J128" s="134"/>
      <c r="K128" s="134"/>
      <c r="L128" s="143"/>
      <c r="M128" s="39"/>
      <c r="N128" s="19"/>
    </row>
    <row r="129" spans="2:14" s="15" customFormat="1" ht="13.5">
      <c r="B129" s="16"/>
      <c r="C129" s="18" t="s">
        <v>5</v>
      </c>
      <c r="D129" s="12" t="s">
        <v>21</v>
      </c>
      <c r="E129" s="144"/>
      <c r="F129" s="142">
        <f>F126+F128</f>
        <v>198.05</v>
      </c>
      <c r="G129" s="142">
        <f aca="true" t="shared" si="10" ref="G129:N129">G126+G128</f>
        <v>0</v>
      </c>
      <c r="H129" s="142">
        <f t="shared" si="10"/>
        <v>0</v>
      </c>
      <c r="I129" s="142">
        <f t="shared" si="10"/>
        <v>0</v>
      </c>
      <c r="J129" s="142">
        <f t="shared" si="10"/>
        <v>0</v>
      </c>
      <c r="K129" s="142">
        <f t="shared" si="10"/>
        <v>0</v>
      </c>
      <c r="L129" s="142">
        <f t="shared" si="10"/>
        <v>0</v>
      </c>
      <c r="M129" s="142">
        <f t="shared" si="10"/>
        <v>0</v>
      </c>
      <c r="N129" s="142">
        <f t="shared" si="10"/>
        <v>207.12</v>
      </c>
    </row>
    <row r="130" spans="2:14" s="15" customFormat="1" ht="82.5" customHeight="1">
      <c r="B130" s="32" t="s">
        <v>46</v>
      </c>
      <c r="C130" s="11" t="s">
        <v>111</v>
      </c>
      <c r="D130" s="41"/>
      <c r="E130" s="144"/>
      <c r="F130" s="142"/>
      <c r="G130" s="71"/>
      <c r="H130" s="123"/>
      <c r="I130" s="134"/>
      <c r="J130" s="134"/>
      <c r="K130" s="134"/>
      <c r="L130" s="143"/>
      <c r="M130" s="39"/>
      <c r="N130" s="19"/>
    </row>
    <row r="131" spans="2:14" s="15" customFormat="1" ht="13.5">
      <c r="B131" s="16"/>
      <c r="C131" s="42" t="s">
        <v>35</v>
      </c>
      <c r="D131" s="12" t="s">
        <v>21</v>
      </c>
      <c r="E131" s="161">
        <v>2.97</v>
      </c>
      <c r="F131" s="162">
        <f>E131*F7</f>
        <v>138.08</v>
      </c>
      <c r="G131" s="67"/>
      <c r="H131" s="123"/>
      <c r="I131" s="134"/>
      <c r="J131" s="134"/>
      <c r="K131" s="134"/>
      <c r="L131" s="143"/>
      <c r="M131" s="35"/>
      <c r="N131" s="13">
        <f>E131*N7</f>
        <v>144.4</v>
      </c>
    </row>
    <row r="132" spans="2:14" s="15" customFormat="1" ht="13.5">
      <c r="B132" s="16"/>
      <c r="C132" s="42" t="s">
        <v>72</v>
      </c>
      <c r="D132" s="12" t="s">
        <v>21</v>
      </c>
      <c r="E132" s="161">
        <v>1.69</v>
      </c>
      <c r="F132" s="142"/>
      <c r="G132" s="71"/>
      <c r="H132" s="123"/>
      <c r="I132" s="134"/>
      <c r="J132" s="134"/>
      <c r="K132" s="134"/>
      <c r="L132" s="143"/>
      <c r="M132" s="39"/>
      <c r="N132" s="19"/>
    </row>
    <row r="133" spans="2:14" s="15" customFormat="1" ht="15" hidden="1">
      <c r="B133" s="16"/>
      <c r="C133" s="98" t="s">
        <v>17</v>
      </c>
      <c r="D133" s="12" t="s">
        <v>21</v>
      </c>
      <c r="E133" s="144"/>
      <c r="F133" s="142">
        <f>E133*N8</f>
        <v>0</v>
      </c>
      <c r="G133" s="71"/>
      <c r="H133" s="123"/>
      <c r="I133" s="134"/>
      <c r="J133" s="134"/>
      <c r="K133" s="134"/>
      <c r="L133" s="143"/>
      <c r="M133" s="39"/>
      <c r="N133" s="19"/>
    </row>
    <row r="134" spans="2:14" s="15" customFormat="1" ht="13.5">
      <c r="B134" s="16"/>
      <c r="C134" s="18" t="s">
        <v>5</v>
      </c>
      <c r="D134" s="12" t="s">
        <v>21</v>
      </c>
      <c r="E134" s="144"/>
      <c r="F134" s="142">
        <f>F131+F133</f>
        <v>138.08</v>
      </c>
      <c r="G134" s="142">
        <f aca="true" t="shared" si="11" ref="G134:N134">G131+G133</f>
        <v>0</v>
      </c>
      <c r="H134" s="142">
        <f t="shared" si="11"/>
        <v>0</v>
      </c>
      <c r="I134" s="142">
        <f t="shared" si="11"/>
        <v>0</v>
      </c>
      <c r="J134" s="142">
        <f t="shared" si="11"/>
        <v>0</v>
      </c>
      <c r="K134" s="142">
        <f t="shared" si="11"/>
        <v>0</v>
      </c>
      <c r="L134" s="142">
        <f t="shared" si="11"/>
        <v>0</v>
      </c>
      <c r="M134" s="142">
        <f t="shared" si="11"/>
        <v>0</v>
      </c>
      <c r="N134" s="142">
        <f t="shared" si="11"/>
        <v>144.4</v>
      </c>
    </row>
    <row r="135" spans="2:14" s="15" customFormat="1" ht="82.5">
      <c r="B135" s="32" t="s">
        <v>47</v>
      </c>
      <c r="C135" s="11" t="s">
        <v>112</v>
      </c>
      <c r="D135" s="41"/>
      <c r="E135" s="144"/>
      <c r="F135" s="142"/>
      <c r="G135" s="71"/>
      <c r="H135" s="123"/>
      <c r="I135" s="134"/>
      <c r="J135" s="134"/>
      <c r="K135" s="134"/>
      <c r="L135" s="143"/>
      <c r="M135" s="39"/>
      <c r="N135" s="19"/>
    </row>
    <row r="136" spans="2:14" s="15" customFormat="1" ht="13.5">
      <c r="B136" s="16"/>
      <c r="C136" s="42" t="s">
        <v>35</v>
      </c>
      <c r="D136" s="12" t="s">
        <v>21</v>
      </c>
      <c r="E136" s="161">
        <v>3.73</v>
      </c>
      <c r="F136" s="162">
        <f>E136*F7</f>
        <v>173.41</v>
      </c>
      <c r="G136" s="67"/>
      <c r="H136" s="123"/>
      <c r="I136" s="134"/>
      <c r="J136" s="134"/>
      <c r="K136" s="134"/>
      <c r="L136" s="143"/>
      <c r="M136" s="35"/>
      <c r="N136" s="13">
        <f>E136*N7</f>
        <v>181.35</v>
      </c>
    </row>
    <row r="137" spans="2:14" s="15" customFormat="1" ht="13.5">
      <c r="B137" s="16"/>
      <c r="C137" s="42" t="s">
        <v>72</v>
      </c>
      <c r="D137" s="12" t="s">
        <v>21</v>
      </c>
      <c r="E137" s="161">
        <v>2.63</v>
      </c>
      <c r="F137" s="142"/>
      <c r="G137" s="71"/>
      <c r="H137" s="123"/>
      <c r="I137" s="134"/>
      <c r="J137" s="134"/>
      <c r="K137" s="134"/>
      <c r="L137" s="143"/>
      <c r="M137" s="39"/>
      <c r="N137" s="19"/>
    </row>
    <row r="138" spans="2:14" s="15" customFormat="1" ht="15" hidden="1">
      <c r="B138" s="16"/>
      <c r="C138" s="98" t="s">
        <v>17</v>
      </c>
      <c r="D138" s="12" t="s">
        <v>21</v>
      </c>
      <c r="E138" s="161"/>
      <c r="F138" s="142">
        <f>E138*N8</f>
        <v>0</v>
      </c>
      <c r="G138" s="71"/>
      <c r="H138" s="123"/>
      <c r="I138" s="134"/>
      <c r="J138" s="134"/>
      <c r="K138" s="134"/>
      <c r="L138" s="143"/>
      <c r="M138" s="39"/>
      <c r="N138" s="19"/>
    </row>
    <row r="139" spans="2:14" s="15" customFormat="1" ht="13.5">
      <c r="B139" s="16"/>
      <c r="C139" s="18" t="s">
        <v>5</v>
      </c>
      <c r="D139" s="12" t="s">
        <v>21</v>
      </c>
      <c r="E139" s="161"/>
      <c r="F139" s="142">
        <f>F136+F138</f>
        <v>173.41</v>
      </c>
      <c r="G139" s="142">
        <f aca="true" t="shared" si="12" ref="G139:N139">G136+G138</f>
        <v>0</v>
      </c>
      <c r="H139" s="142">
        <f t="shared" si="12"/>
        <v>0</v>
      </c>
      <c r="I139" s="142">
        <f t="shared" si="12"/>
        <v>0</v>
      </c>
      <c r="J139" s="142">
        <f t="shared" si="12"/>
        <v>0</v>
      </c>
      <c r="K139" s="142">
        <f t="shared" si="12"/>
        <v>0</v>
      </c>
      <c r="L139" s="142">
        <f t="shared" si="12"/>
        <v>0</v>
      </c>
      <c r="M139" s="142">
        <f t="shared" si="12"/>
        <v>0</v>
      </c>
      <c r="N139" s="142">
        <f t="shared" si="12"/>
        <v>181.35</v>
      </c>
    </row>
    <row r="140" spans="2:14" s="15" customFormat="1" ht="77.25" customHeight="1">
      <c r="B140" s="32" t="s">
        <v>48</v>
      </c>
      <c r="C140" s="11" t="s">
        <v>113</v>
      </c>
      <c r="D140" s="41"/>
      <c r="E140" s="144"/>
      <c r="F140" s="142"/>
      <c r="G140" s="71"/>
      <c r="H140" s="123"/>
      <c r="I140" s="134"/>
      <c r="J140" s="134"/>
      <c r="K140" s="134"/>
      <c r="L140" s="143"/>
      <c r="M140" s="39"/>
      <c r="N140" s="19"/>
    </row>
    <row r="141" spans="2:14" s="15" customFormat="1" ht="13.5">
      <c r="B141" s="16"/>
      <c r="C141" s="42" t="s">
        <v>35</v>
      </c>
      <c r="D141" s="12" t="s">
        <v>21</v>
      </c>
      <c r="E141" s="161">
        <v>2.62</v>
      </c>
      <c r="F141" s="162">
        <f>E141*F7</f>
        <v>121.8</v>
      </c>
      <c r="G141" s="67"/>
      <c r="H141" s="123"/>
      <c r="I141" s="134"/>
      <c r="J141" s="134"/>
      <c r="K141" s="134"/>
      <c r="L141" s="143"/>
      <c r="M141" s="35"/>
      <c r="N141" s="13">
        <f>E141*N7</f>
        <v>127.38</v>
      </c>
    </row>
    <row r="142" spans="2:14" s="15" customFormat="1" ht="13.5">
      <c r="B142" s="16"/>
      <c r="C142" s="42" t="s">
        <v>72</v>
      </c>
      <c r="D142" s="12" t="s">
        <v>21</v>
      </c>
      <c r="E142" s="161">
        <v>1.24</v>
      </c>
      <c r="F142" s="142"/>
      <c r="G142" s="71"/>
      <c r="H142" s="123"/>
      <c r="I142" s="134"/>
      <c r="J142" s="134"/>
      <c r="K142" s="134"/>
      <c r="L142" s="143"/>
      <c r="M142" s="39"/>
      <c r="N142" s="19"/>
    </row>
    <row r="143" spans="2:14" s="15" customFormat="1" ht="15" hidden="1">
      <c r="B143" s="16"/>
      <c r="C143" s="98" t="s">
        <v>17</v>
      </c>
      <c r="D143" s="12" t="s">
        <v>21</v>
      </c>
      <c r="E143" s="144"/>
      <c r="F143" s="142">
        <f>E143*N8</f>
        <v>0</v>
      </c>
      <c r="G143" s="71"/>
      <c r="H143" s="123"/>
      <c r="I143" s="134"/>
      <c r="J143" s="134"/>
      <c r="K143" s="134"/>
      <c r="L143" s="143"/>
      <c r="M143" s="39"/>
      <c r="N143" s="19"/>
    </row>
    <row r="144" spans="2:14" s="15" customFormat="1" ht="13.5">
      <c r="B144" s="16"/>
      <c r="C144" s="18" t="s">
        <v>5</v>
      </c>
      <c r="D144" s="12" t="s">
        <v>21</v>
      </c>
      <c r="E144" s="144"/>
      <c r="F144" s="142">
        <f>F141+F143</f>
        <v>121.8</v>
      </c>
      <c r="G144" s="142">
        <f aca="true" t="shared" si="13" ref="G144:N144">G141+G143</f>
        <v>0</v>
      </c>
      <c r="H144" s="142">
        <f t="shared" si="13"/>
        <v>0</v>
      </c>
      <c r="I144" s="142">
        <f t="shared" si="13"/>
        <v>0</v>
      </c>
      <c r="J144" s="142">
        <f t="shared" si="13"/>
        <v>0</v>
      </c>
      <c r="K144" s="142">
        <f t="shared" si="13"/>
        <v>0</v>
      </c>
      <c r="L144" s="142">
        <f t="shared" si="13"/>
        <v>0</v>
      </c>
      <c r="M144" s="142">
        <f t="shared" si="13"/>
        <v>0</v>
      </c>
      <c r="N144" s="142">
        <f t="shared" si="13"/>
        <v>127.38</v>
      </c>
    </row>
    <row r="145" spans="2:14" s="15" customFormat="1" ht="76.5" customHeight="1">
      <c r="B145" s="32" t="s">
        <v>94</v>
      </c>
      <c r="C145" s="11" t="s">
        <v>114</v>
      </c>
      <c r="D145" s="41"/>
      <c r="E145" s="144"/>
      <c r="F145" s="142"/>
      <c r="G145" s="71"/>
      <c r="H145" s="123"/>
      <c r="I145" s="134"/>
      <c r="J145" s="134"/>
      <c r="K145" s="134"/>
      <c r="L145" s="143"/>
      <c r="M145" s="39"/>
      <c r="N145" s="19"/>
    </row>
    <row r="146" spans="2:14" s="15" customFormat="1" ht="13.5">
      <c r="B146" s="16"/>
      <c r="C146" s="42" t="s">
        <v>35</v>
      </c>
      <c r="D146" s="12" t="s">
        <v>21</v>
      </c>
      <c r="E146" s="161">
        <v>2.32</v>
      </c>
      <c r="F146" s="162">
        <f>E146*F7</f>
        <v>107.86</v>
      </c>
      <c r="G146" s="67"/>
      <c r="H146" s="123"/>
      <c r="I146" s="134"/>
      <c r="J146" s="134"/>
      <c r="K146" s="134"/>
      <c r="L146" s="143"/>
      <c r="M146" s="35"/>
      <c r="N146" s="13">
        <f>E146*N7</f>
        <v>112.8</v>
      </c>
    </row>
    <row r="147" spans="2:14" s="15" customFormat="1" ht="13.5">
      <c r="B147" s="16"/>
      <c r="C147" s="42" t="s">
        <v>72</v>
      </c>
      <c r="D147" s="12" t="s">
        <v>21</v>
      </c>
      <c r="E147" s="161">
        <v>0.77</v>
      </c>
      <c r="F147" s="142"/>
      <c r="G147" s="71"/>
      <c r="H147" s="123"/>
      <c r="I147" s="134"/>
      <c r="J147" s="134"/>
      <c r="K147" s="134"/>
      <c r="L147" s="143"/>
      <c r="M147" s="39"/>
      <c r="N147" s="19"/>
    </row>
    <row r="148" spans="2:14" s="15" customFormat="1" ht="15" hidden="1">
      <c r="B148" s="16"/>
      <c r="C148" s="98" t="s">
        <v>17</v>
      </c>
      <c r="D148" s="12" t="s">
        <v>21</v>
      </c>
      <c r="E148" s="144"/>
      <c r="F148" s="142">
        <f>E148*N8</f>
        <v>0</v>
      </c>
      <c r="G148" s="71"/>
      <c r="H148" s="123"/>
      <c r="I148" s="134"/>
      <c r="J148" s="134"/>
      <c r="K148" s="134"/>
      <c r="L148" s="143"/>
      <c r="M148" s="39"/>
      <c r="N148" s="19"/>
    </row>
    <row r="149" spans="2:14" s="15" customFormat="1" ht="13.5">
      <c r="B149" s="16"/>
      <c r="C149" s="18" t="s">
        <v>5</v>
      </c>
      <c r="D149" s="12" t="s">
        <v>21</v>
      </c>
      <c r="E149" s="144"/>
      <c r="F149" s="142">
        <f>F146+F148</f>
        <v>107.86</v>
      </c>
      <c r="G149" s="142">
        <f aca="true" t="shared" si="14" ref="G149:N149">G146+G148</f>
        <v>0</v>
      </c>
      <c r="H149" s="142">
        <f t="shared" si="14"/>
        <v>0</v>
      </c>
      <c r="I149" s="142">
        <f t="shared" si="14"/>
        <v>0</v>
      </c>
      <c r="J149" s="142">
        <f t="shared" si="14"/>
        <v>0</v>
      </c>
      <c r="K149" s="142">
        <f t="shared" si="14"/>
        <v>0</v>
      </c>
      <c r="L149" s="142">
        <f t="shared" si="14"/>
        <v>0</v>
      </c>
      <c r="M149" s="142">
        <f t="shared" si="14"/>
        <v>0</v>
      </c>
      <c r="N149" s="142">
        <f t="shared" si="14"/>
        <v>112.8</v>
      </c>
    </row>
    <row r="150" spans="2:14" s="15" customFormat="1" ht="78.75" customHeight="1">
      <c r="B150" s="32" t="s">
        <v>95</v>
      </c>
      <c r="C150" s="11" t="s">
        <v>115</v>
      </c>
      <c r="D150" s="41"/>
      <c r="E150" s="161"/>
      <c r="F150" s="142"/>
      <c r="G150" s="71"/>
      <c r="H150" s="123"/>
      <c r="I150" s="134"/>
      <c r="J150" s="134"/>
      <c r="K150" s="134"/>
      <c r="L150" s="143"/>
      <c r="M150" s="39"/>
      <c r="N150" s="19"/>
    </row>
    <row r="151" spans="2:14" s="15" customFormat="1" ht="13.5">
      <c r="B151" s="16"/>
      <c r="C151" s="42" t="s">
        <v>35</v>
      </c>
      <c r="D151" s="12" t="s">
        <v>21</v>
      </c>
      <c r="E151" s="161">
        <v>1.91</v>
      </c>
      <c r="F151" s="162">
        <f>E151*F7</f>
        <v>88.8</v>
      </c>
      <c r="G151" s="67"/>
      <c r="H151" s="123"/>
      <c r="I151" s="134"/>
      <c r="J151" s="134"/>
      <c r="K151" s="134"/>
      <c r="L151" s="143"/>
      <c r="M151" s="35"/>
      <c r="N151" s="13">
        <f>E151*N7</f>
        <v>92.86</v>
      </c>
    </row>
    <row r="152" spans="2:14" s="15" customFormat="1" ht="13.5">
      <c r="B152" s="16"/>
      <c r="C152" s="42" t="s">
        <v>72</v>
      </c>
      <c r="D152" s="12" t="s">
        <v>21</v>
      </c>
      <c r="E152" s="161">
        <v>1.24</v>
      </c>
      <c r="F152" s="142"/>
      <c r="G152" s="71"/>
      <c r="H152" s="123"/>
      <c r="I152" s="134"/>
      <c r="J152" s="134"/>
      <c r="K152" s="134"/>
      <c r="L152" s="143"/>
      <c r="M152" s="39"/>
      <c r="N152" s="19"/>
    </row>
    <row r="153" spans="2:14" s="15" customFormat="1" ht="15" hidden="1">
      <c r="B153" s="16"/>
      <c r="C153" s="98" t="s">
        <v>17</v>
      </c>
      <c r="D153" s="12" t="s">
        <v>21</v>
      </c>
      <c r="E153" s="144"/>
      <c r="F153" s="142">
        <f>E153*N8</f>
        <v>0</v>
      </c>
      <c r="G153" s="71"/>
      <c r="H153" s="123"/>
      <c r="I153" s="134"/>
      <c r="J153" s="134"/>
      <c r="K153" s="134"/>
      <c r="L153" s="143"/>
      <c r="M153" s="39"/>
      <c r="N153" s="19"/>
    </row>
    <row r="154" spans="2:14" s="15" customFormat="1" ht="13.5">
      <c r="B154" s="16"/>
      <c r="C154" s="18" t="s">
        <v>5</v>
      </c>
      <c r="D154" s="12" t="s">
        <v>21</v>
      </c>
      <c r="E154" s="230"/>
      <c r="F154" s="71">
        <f>F151+F153</f>
        <v>88.8</v>
      </c>
      <c r="G154" s="71">
        <f aca="true" t="shared" si="15" ref="G154:N154">G151+G153</f>
        <v>0</v>
      </c>
      <c r="H154" s="71">
        <f t="shared" si="15"/>
        <v>0</v>
      </c>
      <c r="I154" s="71">
        <f t="shared" si="15"/>
        <v>0</v>
      </c>
      <c r="J154" s="71">
        <f t="shared" si="15"/>
        <v>0</v>
      </c>
      <c r="K154" s="71">
        <f t="shared" si="15"/>
        <v>0</v>
      </c>
      <c r="L154" s="71">
        <f t="shared" si="15"/>
        <v>0</v>
      </c>
      <c r="M154" s="71">
        <f t="shared" si="15"/>
        <v>0</v>
      </c>
      <c r="N154" s="71">
        <f t="shared" si="15"/>
        <v>92.86</v>
      </c>
    </row>
    <row r="155" spans="2:14" s="15" customFormat="1" ht="87" customHeight="1">
      <c r="B155" s="26" t="s">
        <v>0</v>
      </c>
      <c r="C155" s="26" t="s">
        <v>19</v>
      </c>
      <c r="D155" s="26" t="s">
        <v>20</v>
      </c>
      <c r="E155" s="26" t="str">
        <f>E122</f>
        <v>Норматив потребления коммунальной услуги, куб.метров в месяц на человека</v>
      </c>
      <c r="F155" s="154" t="str">
        <f>F122</f>
        <v>Стоимость                              с 01 января 2021г.                       по                                  30 июня 2021 г.</v>
      </c>
      <c r="G155" s="26" t="s">
        <v>53</v>
      </c>
      <c r="H155" s="234" t="s">
        <v>68</v>
      </c>
      <c r="I155" s="234"/>
      <c r="J155" s="234"/>
      <c r="K155" s="234"/>
      <c r="L155" s="234"/>
      <c r="M155" s="26" t="s">
        <v>69</v>
      </c>
      <c r="N155" s="154" t="str">
        <f>N122</f>
        <v>Стоимость             с 01 июля 2021 г. по 31 декабря 2021 г. </v>
      </c>
    </row>
    <row r="156" spans="2:14" s="15" customFormat="1" ht="81" customHeight="1">
      <c r="B156" s="32" t="s">
        <v>96</v>
      </c>
      <c r="C156" s="11" t="s">
        <v>116</v>
      </c>
      <c r="D156" s="12"/>
      <c r="E156" s="230"/>
      <c r="F156" s="71"/>
      <c r="G156" s="71"/>
      <c r="H156" s="101"/>
      <c r="I156" s="13"/>
      <c r="J156" s="13"/>
      <c r="K156" s="13"/>
      <c r="L156" s="13"/>
      <c r="M156" s="19"/>
      <c r="N156" s="19"/>
    </row>
    <row r="157" spans="2:14" s="15" customFormat="1" ht="13.5">
      <c r="B157" s="16"/>
      <c r="C157" s="11" t="s">
        <v>35</v>
      </c>
      <c r="D157" s="12" t="s">
        <v>21</v>
      </c>
      <c r="E157" s="231">
        <v>1.17</v>
      </c>
      <c r="F157" s="67">
        <f>E157*F7</f>
        <v>54.39</v>
      </c>
      <c r="G157" s="67"/>
      <c r="H157" s="101"/>
      <c r="I157" s="13"/>
      <c r="J157" s="13"/>
      <c r="K157" s="13"/>
      <c r="L157" s="13"/>
      <c r="M157" s="13"/>
      <c r="N157" s="13">
        <f>E157*N7</f>
        <v>56.89</v>
      </c>
    </row>
    <row r="158" spans="2:14" s="15" customFormat="1" ht="13.5">
      <c r="B158" s="16"/>
      <c r="C158" s="11" t="s">
        <v>72</v>
      </c>
      <c r="D158" s="12" t="s">
        <v>21</v>
      </c>
      <c r="E158" s="231">
        <v>0.55</v>
      </c>
      <c r="F158" s="71"/>
      <c r="G158" s="71"/>
      <c r="H158" s="101"/>
      <c r="I158" s="13"/>
      <c r="J158" s="13"/>
      <c r="K158" s="13"/>
      <c r="L158" s="13"/>
      <c r="M158" s="19"/>
      <c r="N158" s="19"/>
    </row>
    <row r="159" spans="2:14" s="15" customFormat="1" ht="15" hidden="1">
      <c r="B159" s="16"/>
      <c r="C159" s="98" t="s">
        <v>17</v>
      </c>
      <c r="D159" s="12" t="s">
        <v>21</v>
      </c>
      <c r="E159" s="231"/>
      <c r="F159" s="71">
        <f>E159*N8</f>
        <v>0</v>
      </c>
      <c r="G159" s="71"/>
      <c r="H159" s="101"/>
      <c r="I159" s="13"/>
      <c r="J159" s="13"/>
      <c r="K159" s="13"/>
      <c r="L159" s="13"/>
      <c r="M159" s="19"/>
      <c r="N159" s="19"/>
    </row>
    <row r="160" spans="2:14" s="15" customFormat="1" ht="13.5">
      <c r="B160" s="16"/>
      <c r="C160" s="18" t="s">
        <v>5</v>
      </c>
      <c r="D160" s="12" t="s">
        <v>21</v>
      </c>
      <c r="E160" s="231"/>
      <c r="F160" s="71">
        <f>F157+F159</f>
        <v>54.39</v>
      </c>
      <c r="G160" s="71">
        <f aca="true" t="shared" si="16" ref="G160:N160">G157+G159</f>
        <v>0</v>
      </c>
      <c r="H160" s="71">
        <f t="shared" si="16"/>
        <v>0</v>
      </c>
      <c r="I160" s="71">
        <f t="shared" si="16"/>
        <v>0</v>
      </c>
      <c r="J160" s="71">
        <f t="shared" si="16"/>
        <v>0</v>
      </c>
      <c r="K160" s="71">
        <f t="shared" si="16"/>
        <v>0</v>
      </c>
      <c r="L160" s="71">
        <f t="shared" si="16"/>
        <v>0</v>
      </c>
      <c r="M160" s="71">
        <f t="shared" si="16"/>
        <v>0</v>
      </c>
      <c r="N160" s="71">
        <f t="shared" si="16"/>
        <v>56.89</v>
      </c>
    </row>
    <row r="161" spans="2:14" s="15" customFormat="1" ht="66" customHeight="1">
      <c r="B161" s="32" t="s">
        <v>97</v>
      </c>
      <c r="C161" s="11" t="s">
        <v>117</v>
      </c>
      <c r="D161" s="12"/>
      <c r="E161" s="230"/>
      <c r="F161" s="71"/>
      <c r="G161" s="71"/>
      <c r="H161" s="101"/>
      <c r="I161" s="13"/>
      <c r="J161" s="13"/>
      <c r="K161" s="13"/>
      <c r="L161" s="13"/>
      <c r="M161" s="19"/>
      <c r="N161" s="19"/>
    </row>
    <row r="162" spans="2:14" s="15" customFormat="1" ht="13.5">
      <c r="B162" s="16"/>
      <c r="C162" s="11" t="s">
        <v>35</v>
      </c>
      <c r="D162" s="12" t="s">
        <v>21</v>
      </c>
      <c r="E162" s="231">
        <v>0.46</v>
      </c>
      <c r="F162" s="67">
        <f>E162*F7</f>
        <v>21.39</v>
      </c>
      <c r="G162" s="67"/>
      <c r="H162" s="101"/>
      <c r="I162" s="13"/>
      <c r="J162" s="13"/>
      <c r="K162" s="13"/>
      <c r="L162" s="13"/>
      <c r="M162" s="13"/>
      <c r="N162" s="13">
        <f>E162*N7</f>
        <v>22.37</v>
      </c>
    </row>
    <row r="163" spans="2:14" s="15" customFormat="1" ht="13.5">
      <c r="B163" s="16"/>
      <c r="C163" s="11" t="s">
        <v>72</v>
      </c>
      <c r="D163" s="12" t="s">
        <v>21</v>
      </c>
      <c r="E163" s="231">
        <v>0.55</v>
      </c>
      <c r="F163" s="71"/>
      <c r="G163" s="71"/>
      <c r="H163" s="101"/>
      <c r="I163" s="13"/>
      <c r="J163" s="13"/>
      <c r="K163" s="13"/>
      <c r="L163" s="13"/>
      <c r="M163" s="19"/>
      <c r="N163" s="19"/>
    </row>
    <row r="164" spans="2:14" s="15" customFormat="1" ht="15" hidden="1">
      <c r="B164" s="16"/>
      <c r="C164" s="98" t="s">
        <v>17</v>
      </c>
      <c r="D164" s="12" t="s">
        <v>21</v>
      </c>
      <c r="E164" s="230"/>
      <c r="F164" s="71">
        <f>E164*N8</f>
        <v>0</v>
      </c>
      <c r="G164" s="71"/>
      <c r="H164" s="101"/>
      <c r="I164" s="13"/>
      <c r="J164" s="13"/>
      <c r="K164" s="13"/>
      <c r="L164" s="13"/>
      <c r="M164" s="19"/>
      <c r="N164" s="19"/>
    </row>
    <row r="165" spans="2:14" s="15" customFormat="1" ht="13.5">
      <c r="B165" s="16"/>
      <c r="C165" s="18" t="s">
        <v>5</v>
      </c>
      <c r="D165" s="12" t="s">
        <v>21</v>
      </c>
      <c r="E165" s="230"/>
      <c r="F165" s="71">
        <f>F162+F164</f>
        <v>21.39</v>
      </c>
      <c r="G165" s="71">
        <f aca="true" t="shared" si="17" ref="G165:N165">G162+G164</f>
        <v>0</v>
      </c>
      <c r="H165" s="71">
        <f t="shared" si="17"/>
        <v>0</v>
      </c>
      <c r="I165" s="71">
        <f t="shared" si="17"/>
        <v>0</v>
      </c>
      <c r="J165" s="71">
        <f t="shared" si="17"/>
        <v>0</v>
      </c>
      <c r="K165" s="71">
        <f t="shared" si="17"/>
        <v>0</v>
      </c>
      <c r="L165" s="71">
        <f t="shared" si="17"/>
        <v>0</v>
      </c>
      <c r="M165" s="71">
        <f t="shared" si="17"/>
        <v>0</v>
      </c>
      <c r="N165" s="71">
        <f t="shared" si="17"/>
        <v>22.37</v>
      </c>
    </row>
    <row r="166" spans="2:14" s="15" customFormat="1" ht="95.25" customHeight="1">
      <c r="B166" s="32" t="s">
        <v>98</v>
      </c>
      <c r="C166" s="11" t="s">
        <v>118</v>
      </c>
      <c r="D166" s="12"/>
      <c r="E166" s="230"/>
      <c r="F166" s="71"/>
      <c r="G166" s="71"/>
      <c r="H166" s="101"/>
      <c r="I166" s="13"/>
      <c r="J166" s="13"/>
      <c r="K166" s="13"/>
      <c r="L166" s="13"/>
      <c r="M166" s="19"/>
      <c r="N166" s="19"/>
    </row>
    <row r="167" spans="2:14" s="15" customFormat="1" ht="13.5">
      <c r="B167" s="16"/>
      <c r="C167" s="11" t="s">
        <v>35</v>
      </c>
      <c r="D167" s="12" t="s">
        <v>21</v>
      </c>
      <c r="E167" s="231">
        <v>7.36</v>
      </c>
      <c r="F167" s="67">
        <f>E167*F7</f>
        <v>342.17</v>
      </c>
      <c r="G167" s="71"/>
      <c r="H167" s="101"/>
      <c r="I167" s="13"/>
      <c r="J167" s="13"/>
      <c r="K167" s="13"/>
      <c r="L167" s="13"/>
      <c r="M167" s="19"/>
      <c r="N167" s="13">
        <f>E167*N7</f>
        <v>357.84</v>
      </c>
    </row>
    <row r="168" spans="2:14" s="15" customFormat="1" ht="13.5" hidden="1">
      <c r="B168" s="16"/>
      <c r="C168" s="11" t="s">
        <v>72</v>
      </c>
      <c r="D168" s="12" t="s">
        <v>21</v>
      </c>
      <c r="E168" s="230" t="s">
        <v>87</v>
      </c>
      <c r="F168" s="71"/>
      <c r="G168" s="71"/>
      <c r="H168" s="101"/>
      <c r="I168" s="13"/>
      <c r="J168" s="13"/>
      <c r="K168" s="13"/>
      <c r="L168" s="13"/>
      <c r="M168" s="19"/>
      <c r="N168" s="19"/>
    </row>
    <row r="169" spans="2:14" s="15" customFormat="1" ht="15" hidden="1">
      <c r="B169" s="16"/>
      <c r="C169" s="98" t="s">
        <v>17</v>
      </c>
      <c r="D169" s="12" t="s">
        <v>21</v>
      </c>
      <c r="E169" s="230"/>
      <c r="F169" s="71">
        <f>E169*M8</f>
        <v>0</v>
      </c>
      <c r="G169" s="71"/>
      <c r="H169" s="101"/>
      <c r="I169" s="13"/>
      <c r="J169" s="13"/>
      <c r="K169" s="13"/>
      <c r="L169" s="13"/>
      <c r="M169" s="19"/>
      <c r="N169" s="19"/>
    </row>
    <row r="170" spans="2:14" s="15" customFormat="1" ht="13.5">
      <c r="B170" s="16"/>
      <c r="C170" s="18" t="s">
        <v>5</v>
      </c>
      <c r="D170" s="12" t="s">
        <v>21</v>
      </c>
      <c r="E170" s="230"/>
      <c r="F170" s="71">
        <f>F167+F169</f>
        <v>342.17</v>
      </c>
      <c r="G170" s="71"/>
      <c r="H170" s="101"/>
      <c r="I170" s="13"/>
      <c r="J170" s="13"/>
      <c r="K170" s="13"/>
      <c r="L170" s="13"/>
      <c r="M170" s="19"/>
      <c r="N170" s="19">
        <f>N167</f>
        <v>357.84</v>
      </c>
    </row>
    <row r="171" spans="2:14" s="15" customFormat="1" ht="92.25" customHeight="1">
      <c r="B171" s="32" t="s">
        <v>99</v>
      </c>
      <c r="C171" s="11" t="s">
        <v>119</v>
      </c>
      <c r="D171" s="12"/>
      <c r="E171" s="230"/>
      <c r="F171" s="71"/>
      <c r="G171" s="71"/>
      <c r="H171" s="101"/>
      <c r="I171" s="13"/>
      <c r="J171" s="13"/>
      <c r="K171" s="13"/>
      <c r="L171" s="13"/>
      <c r="M171" s="19"/>
      <c r="N171" s="19"/>
    </row>
    <row r="172" spans="2:14" s="15" customFormat="1" ht="13.5">
      <c r="B172" s="16"/>
      <c r="C172" s="11" t="s">
        <v>35</v>
      </c>
      <c r="D172" s="12" t="s">
        <v>21</v>
      </c>
      <c r="E172" s="231">
        <v>7.46</v>
      </c>
      <c r="F172" s="67">
        <f>E172*F7</f>
        <v>346.82</v>
      </c>
      <c r="G172" s="67"/>
      <c r="H172" s="101"/>
      <c r="I172" s="13"/>
      <c r="J172" s="13"/>
      <c r="K172" s="13"/>
      <c r="L172" s="13"/>
      <c r="M172" s="13"/>
      <c r="N172" s="13">
        <f>E172*N7</f>
        <v>362.71</v>
      </c>
    </row>
    <row r="173" spans="2:14" s="15" customFormat="1" ht="13.5" hidden="1">
      <c r="B173" s="16"/>
      <c r="C173" s="11" t="s">
        <v>72</v>
      </c>
      <c r="D173" s="12" t="s">
        <v>21</v>
      </c>
      <c r="E173" s="230" t="s">
        <v>87</v>
      </c>
      <c r="F173" s="71"/>
      <c r="G173" s="71"/>
      <c r="H173" s="101"/>
      <c r="I173" s="13"/>
      <c r="J173" s="13"/>
      <c r="K173" s="13"/>
      <c r="L173" s="13"/>
      <c r="M173" s="19"/>
      <c r="N173" s="19"/>
    </row>
    <row r="174" spans="2:14" s="15" customFormat="1" ht="15" hidden="1">
      <c r="B174" s="16"/>
      <c r="C174" s="98" t="s">
        <v>17</v>
      </c>
      <c r="D174" s="12" t="s">
        <v>21</v>
      </c>
      <c r="E174" s="230"/>
      <c r="F174" s="71">
        <f>E174*M8</f>
        <v>0</v>
      </c>
      <c r="G174" s="71"/>
      <c r="H174" s="101"/>
      <c r="I174" s="13"/>
      <c r="J174" s="13"/>
      <c r="K174" s="13"/>
      <c r="L174" s="13"/>
      <c r="M174" s="19"/>
      <c r="N174" s="19"/>
    </row>
    <row r="175" spans="2:14" s="15" customFormat="1" ht="13.5">
      <c r="B175" s="16"/>
      <c r="C175" s="18" t="s">
        <v>5</v>
      </c>
      <c r="D175" s="12" t="s">
        <v>21</v>
      </c>
      <c r="E175" s="230"/>
      <c r="F175" s="71">
        <f>F172+F174</f>
        <v>346.82</v>
      </c>
      <c r="G175" s="71">
        <f aca="true" t="shared" si="18" ref="G175:N175">G172+G174</f>
        <v>0</v>
      </c>
      <c r="H175" s="71">
        <f t="shared" si="18"/>
        <v>0</v>
      </c>
      <c r="I175" s="71">
        <f t="shared" si="18"/>
        <v>0</v>
      </c>
      <c r="J175" s="71">
        <f t="shared" si="18"/>
        <v>0</v>
      </c>
      <c r="K175" s="71">
        <f t="shared" si="18"/>
        <v>0</v>
      </c>
      <c r="L175" s="71">
        <f t="shared" si="18"/>
        <v>0</v>
      </c>
      <c r="M175" s="71">
        <f t="shared" si="18"/>
        <v>0</v>
      </c>
      <c r="N175" s="71">
        <f t="shared" si="18"/>
        <v>362.71</v>
      </c>
    </row>
    <row r="176" spans="2:14" s="15" customFormat="1" ht="93.75" customHeight="1">
      <c r="B176" s="32" t="s">
        <v>100</v>
      </c>
      <c r="C176" s="11" t="s">
        <v>120</v>
      </c>
      <c r="D176" s="12"/>
      <c r="E176" s="230"/>
      <c r="F176" s="71"/>
      <c r="G176" s="71"/>
      <c r="H176" s="101"/>
      <c r="I176" s="13"/>
      <c r="J176" s="13"/>
      <c r="K176" s="13"/>
      <c r="L176" s="13"/>
      <c r="M176" s="19"/>
      <c r="N176" s="19"/>
    </row>
    <row r="177" spans="2:14" s="15" customFormat="1" ht="13.5">
      <c r="B177" s="16"/>
      <c r="C177" s="11" t="s">
        <v>35</v>
      </c>
      <c r="D177" s="12" t="s">
        <v>21</v>
      </c>
      <c r="E177" s="231">
        <v>7.56</v>
      </c>
      <c r="F177" s="67">
        <f>E177*F7</f>
        <v>351.46</v>
      </c>
      <c r="G177" s="67"/>
      <c r="H177" s="101"/>
      <c r="I177" s="13"/>
      <c r="J177" s="13"/>
      <c r="K177" s="13"/>
      <c r="L177" s="13"/>
      <c r="M177" s="13"/>
      <c r="N177" s="13">
        <f>E177*N7</f>
        <v>367.57</v>
      </c>
    </row>
    <row r="178" spans="2:14" s="15" customFormat="1" ht="13.5" hidden="1">
      <c r="B178" s="16"/>
      <c r="C178" s="11" t="s">
        <v>72</v>
      </c>
      <c r="D178" s="12" t="s">
        <v>21</v>
      </c>
      <c r="E178" s="230" t="s">
        <v>87</v>
      </c>
      <c r="F178" s="71"/>
      <c r="G178" s="71"/>
      <c r="H178" s="101"/>
      <c r="I178" s="13"/>
      <c r="J178" s="13"/>
      <c r="K178" s="13"/>
      <c r="L178" s="13"/>
      <c r="M178" s="19"/>
      <c r="N178" s="19"/>
    </row>
    <row r="179" spans="2:14" s="15" customFormat="1" ht="15" hidden="1">
      <c r="B179" s="16"/>
      <c r="C179" s="98" t="s">
        <v>17</v>
      </c>
      <c r="D179" s="12" t="s">
        <v>21</v>
      </c>
      <c r="E179" s="230"/>
      <c r="F179" s="71">
        <f>E179*M8</f>
        <v>0</v>
      </c>
      <c r="G179" s="71"/>
      <c r="H179" s="101"/>
      <c r="I179" s="13"/>
      <c r="J179" s="13"/>
      <c r="K179" s="13"/>
      <c r="L179" s="13"/>
      <c r="M179" s="19"/>
      <c r="N179" s="19"/>
    </row>
    <row r="180" spans="2:14" s="15" customFormat="1" ht="13.5">
      <c r="B180" s="16"/>
      <c r="C180" s="18" t="s">
        <v>5</v>
      </c>
      <c r="D180" s="12" t="s">
        <v>21</v>
      </c>
      <c r="E180" s="230"/>
      <c r="F180" s="71">
        <f>F177+F179</f>
        <v>351.46</v>
      </c>
      <c r="G180" s="71">
        <f aca="true" t="shared" si="19" ref="G180:N180">G177+G179</f>
        <v>0</v>
      </c>
      <c r="H180" s="71">
        <f t="shared" si="19"/>
        <v>0</v>
      </c>
      <c r="I180" s="71">
        <f t="shared" si="19"/>
        <v>0</v>
      </c>
      <c r="J180" s="71">
        <f t="shared" si="19"/>
        <v>0</v>
      </c>
      <c r="K180" s="71">
        <f t="shared" si="19"/>
        <v>0</v>
      </c>
      <c r="L180" s="71">
        <f t="shared" si="19"/>
        <v>0</v>
      </c>
      <c r="M180" s="71">
        <f t="shared" si="19"/>
        <v>0</v>
      </c>
      <c r="N180" s="71">
        <f t="shared" si="19"/>
        <v>367.57</v>
      </c>
    </row>
    <row r="181" spans="2:14" s="15" customFormat="1" ht="84" customHeight="1">
      <c r="B181" s="32" t="s">
        <v>101</v>
      </c>
      <c r="C181" s="11" t="s">
        <v>121</v>
      </c>
      <c r="D181" s="12"/>
      <c r="E181" s="230"/>
      <c r="F181" s="71"/>
      <c r="G181" s="71"/>
      <c r="H181" s="101"/>
      <c r="I181" s="13"/>
      <c r="J181" s="13"/>
      <c r="K181" s="13"/>
      <c r="L181" s="13"/>
      <c r="M181" s="19"/>
      <c r="N181" s="19"/>
    </row>
    <row r="182" spans="2:14" s="15" customFormat="1" ht="13.5">
      <c r="B182" s="16"/>
      <c r="C182" s="11" t="s">
        <v>35</v>
      </c>
      <c r="D182" s="12" t="s">
        <v>21</v>
      </c>
      <c r="E182" s="231">
        <v>7.16</v>
      </c>
      <c r="F182" s="67">
        <f>E182*F7</f>
        <v>332.87</v>
      </c>
      <c r="G182" s="67"/>
      <c r="H182" s="101"/>
      <c r="I182" s="13"/>
      <c r="J182" s="13"/>
      <c r="K182" s="13"/>
      <c r="L182" s="13"/>
      <c r="M182" s="13"/>
      <c r="N182" s="13">
        <f>E182*N7</f>
        <v>348.12</v>
      </c>
    </row>
    <row r="183" spans="2:14" s="15" customFormat="1" ht="13.5" hidden="1">
      <c r="B183" s="16"/>
      <c r="C183" s="11" t="s">
        <v>72</v>
      </c>
      <c r="D183" s="12" t="s">
        <v>21</v>
      </c>
      <c r="E183" s="230" t="s">
        <v>87</v>
      </c>
      <c r="F183" s="71"/>
      <c r="G183" s="71"/>
      <c r="H183" s="101"/>
      <c r="I183" s="13"/>
      <c r="J183" s="13"/>
      <c r="K183" s="13"/>
      <c r="L183" s="13"/>
      <c r="M183" s="19"/>
      <c r="N183" s="19"/>
    </row>
    <row r="184" spans="2:14" s="15" customFormat="1" ht="15" hidden="1">
      <c r="B184" s="16"/>
      <c r="C184" s="98" t="s">
        <v>17</v>
      </c>
      <c r="D184" s="12" t="s">
        <v>21</v>
      </c>
      <c r="E184" s="230"/>
      <c r="F184" s="71">
        <f>E184*M8</f>
        <v>0</v>
      </c>
      <c r="G184" s="71"/>
      <c r="H184" s="101"/>
      <c r="I184" s="13"/>
      <c r="J184" s="13"/>
      <c r="K184" s="13"/>
      <c r="L184" s="13"/>
      <c r="M184" s="19"/>
      <c r="N184" s="19"/>
    </row>
    <row r="185" spans="2:14" s="15" customFormat="1" ht="13.5">
      <c r="B185" s="16"/>
      <c r="C185" s="18" t="s">
        <v>5</v>
      </c>
      <c r="D185" s="12" t="s">
        <v>21</v>
      </c>
      <c r="E185" s="230"/>
      <c r="F185" s="71">
        <f>F182+F184</f>
        <v>332.87</v>
      </c>
      <c r="G185" s="71">
        <f aca="true" t="shared" si="20" ref="G185:N185">G182+G184</f>
        <v>0</v>
      </c>
      <c r="H185" s="71">
        <f t="shared" si="20"/>
        <v>0</v>
      </c>
      <c r="I185" s="71">
        <f t="shared" si="20"/>
        <v>0</v>
      </c>
      <c r="J185" s="71">
        <f t="shared" si="20"/>
        <v>0</v>
      </c>
      <c r="K185" s="71">
        <f t="shared" si="20"/>
        <v>0</v>
      </c>
      <c r="L185" s="71">
        <f t="shared" si="20"/>
        <v>0</v>
      </c>
      <c r="M185" s="71">
        <f t="shared" si="20"/>
        <v>0</v>
      </c>
      <c r="N185" s="71">
        <f t="shared" si="20"/>
        <v>348.12</v>
      </c>
    </row>
    <row r="186" spans="2:14" s="15" customFormat="1" ht="78" customHeight="1">
      <c r="B186" s="32" t="s">
        <v>102</v>
      </c>
      <c r="C186" s="11" t="s">
        <v>122</v>
      </c>
      <c r="D186" s="12"/>
      <c r="E186" s="230"/>
      <c r="F186" s="71"/>
      <c r="G186" s="71"/>
      <c r="H186" s="101"/>
      <c r="I186" s="13"/>
      <c r="J186" s="13"/>
      <c r="K186" s="13"/>
      <c r="L186" s="13"/>
      <c r="M186" s="19"/>
      <c r="N186" s="19"/>
    </row>
    <row r="187" spans="2:14" s="15" customFormat="1" ht="13.5">
      <c r="B187" s="16"/>
      <c r="C187" s="11" t="s">
        <v>35</v>
      </c>
      <c r="D187" s="12" t="s">
        <v>21</v>
      </c>
      <c r="E187" s="231">
        <v>6.36</v>
      </c>
      <c r="F187" s="67">
        <f>E187*F7</f>
        <v>295.68</v>
      </c>
      <c r="G187" s="67"/>
      <c r="H187" s="101"/>
      <c r="I187" s="13"/>
      <c r="J187" s="13"/>
      <c r="K187" s="13"/>
      <c r="L187" s="13"/>
      <c r="M187" s="13"/>
      <c r="N187" s="13">
        <f>E187*N7</f>
        <v>309.22</v>
      </c>
    </row>
    <row r="188" spans="2:14" s="15" customFormat="1" ht="13.5" hidden="1">
      <c r="B188" s="16"/>
      <c r="C188" s="11" t="s">
        <v>72</v>
      </c>
      <c r="D188" s="12" t="s">
        <v>21</v>
      </c>
      <c r="E188" s="230" t="s">
        <v>87</v>
      </c>
      <c r="F188" s="71"/>
      <c r="G188" s="71"/>
      <c r="H188" s="101"/>
      <c r="I188" s="13"/>
      <c r="J188" s="13"/>
      <c r="K188" s="13"/>
      <c r="L188" s="13"/>
      <c r="M188" s="19"/>
      <c r="N188" s="19"/>
    </row>
    <row r="189" spans="2:14" s="15" customFormat="1" ht="15" hidden="1">
      <c r="B189" s="16"/>
      <c r="C189" s="98" t="s">
        <v>17</v>
      </c>
      <c r="D189" s="12" t="s">
        <v>21</v>
      </c>
      <c r="E189" s="230"/>
      <c r="F189" s="71">
        <f>E189*M8</f>
        <v>0</v>
      </c>
      <c r="G189" s="71"/>
      <c r="H189" s="101"/>
      <c r="I189" s="13"/>
      <c r="J189" s="13"/>
      <c r="K189" s="13"/>
      <c r="L189" s="13"/>
      <c r="M189" s="19"/>
      <c r="N189" s="19"/>
    </row>
    <row r="190" spans="2:14" s="15" customFormat="1" ht="13.5">
      <c r="B190" s="16"/>
      <c r="C190" s="18" t="s">
        <v>5</v>
      </c>
      <c r="D190" s="12" t="s">
        <v>21</v>
      </c>
      <c r="E190" s="230"/>
      <c r="F190" s="71">
        <f>F187+F189</f>
        <v>295.68</v>
      </c>
      <c r="G190" s="71">
        <f aca="true" t="shared" si="21" ref="G190:N190">G187+G189</f>
        <v>0</v>
      </c>
      <c r="H190" s="71">
        <f t="shared" si="21"/>
        <v>0</v>
      </c>
      <c r="I190" s="71">
        <f t="shared" si="21"/>
        <v>0</v>
      </c>
      <c r="J190" s="71">
        <f t="shared" si="21"/>
        <v>0</v>
      </c>
      <c r="K190" s="71">
        <f t="shared" si="21"/>
        <v>0</v>
      </c>
      <c r="L190" s="71">
        <f t="shared" si="21"/>
        <v>0</v>
      </c>
      <c r="M190" s="71">
        <f t="shared" si="21"/>
        <v>0</v>
      </c>
      <c r="N190" s="71">
        <f t="shared" si="21"/>
        <v>309.22</v>
      </c>
    </row>
    <row r="191" spans="2:14" s="15" customFormat="1" ht="88.5" customHeight="1">
      <c r="B191" s="25" t="s">
        <v>0</v>
      </c>
      <c r="C191" s="25" t="s">
        <v>19</v>
      </c>
      <c r="D191" s="25" t="s">
        <v>20</v>
      </c>
      <c r="E191" s="26" t="str">
        <f>E155</f>
        <v>Норматив потребления коммунальной услуги, куб.метров в месяц на человека</v>
      </c>
      <c r="F191" s="154" t="str">
        <f>F155</f>
        <v>Стоимость                              с 01 января 2021г.                       по                                  30 июня 2021 г.</v>
      </c>
      <c r="G191" s="26"/>
      <c r="H191" s="247"/>
      <c r="I191" s="247"/>
      <c r="J191" s="247"/>
      <c r="K191" s="247"/>
      <c r="L191" s="248"/>
      <c r="M191" s="74"/>
      <c r="N191" s="228" t="str">
        <f>N155</f>
        <v>Стоимость             с 01 июля 2021 г. по 31 декабря 2021 г. </v>
      </c>
    </row>
    <row r="192" spans="2:14" s="15" customFormat="1" ht="66" customHeight="1">
      <c r="B192" s="32" t="s">
        <v>103</v>
      </c>
      <c r="C192" s="11" t="s">
        <v>123</v>
      </c>
      <c r="D192" s="41"/>
      <c r="E192" s="144"/>
      <c r="F192" s="142"/>
      <c r="G192" s="71"/>
      <c r="H192" s="123"/>
      <c r="I192" s="134"/>
      <c r="J192" s="134"/>
      <c r="K192" s="134"/>
      <c r="L192" s="143"/>
      <c r="M192" s="39"/>
      <c r="N192" s="19"/>
    </row>
    <row r="193" spans="2:14" s="15" customFormat="1" ht="13.5">
      <c r="B193" s="16"/>
      <c r="C193" s="42" t="s">
        <v>35</v>
      </c>
      <c r="D193" s="12" t="s">
        <v>21</v>
      </c>
      <c r="E193" s="161">
        <v>3.86</v>
      </c>
      <c r="F193" s="162">
        <f>E193*F7</f>
        <v>179.45</v>
      </c>
      <c r="G193" s="67"/>
      <c r="H193" s="123"/>
      <c r="I193" s="134"/>
      <c r="J193" s="134"/>
      <c r="K193" s="134"/>
      <c r="L193" s="143"/>
      <c r="M193" s="35"/>
      <c r="N193" s="13">
        <f>E193*N7</f>
        <v>187.67</v>
      </c>
    </row>
    <row r="194" spans="2:14" s="15" customFormat="1" ht="13.5" hidden="1">
      <c r="B194" s="16"/>
      <c r="C194" s="42" t="s">
        <v>72</v>
      </c>
      <c r="D194" s="12" t="s">
        <v>21</v>
      </c>
      <c r="E194" s="144" t="s">
        <v>87</v>
      </c>
      <c r="F194" s="142"/>
      <c r="G194" s="71"/>
      <c r="H194" s="123"/>
      <c r="I194" s="134"/>
      <c r="J194" s="134"/>
      <c r="K194" s="134"/>
      <c r="L194" s="143"/>
      <c r="M194" s="39"/>
      <c r="N194" s="19"/>
    </row>
    <row r="195" spans="2:14" s="15" customFormat="1" ht="15" hidden="1">
      <c r="B195" s="16"/>
      <c r="C195" s="98" t="s">
        <v>17</v>
      </c>
      <c r="D195" s="12" t="s">
        <v>21</v>
      </c>
      <c r="E195" s="144"/>
      <c r="F195" s="142">
        <f>E195*M8</f>
        <v>0</v>
      </c>
      <c r="G195" s="71"/>
      <c r="H195" s="123"/>
      <c r="I195" s="134"/>
      <c r="J195" s="134"/>
      <c r="K195" s="134"/>
      <c r="L195" s="143"/>
      <c r="M195" s="39"/>
      <c r="N195" s="19"/>
    </row>
    <row r="196" spans="2:14" s="15" customFormat="1" ht="13.5">
      <c r="B196" s="16"/>
      <c r="C196" s="18" t="s">
        <v>5</v>
      </c>
      <c r="D196" s="12" t="s">
        <v>21</v>
      </c>
      <c r="E196" s="144"/>
      <c r="F196" s="142">
        <f>F193+F195</f>
        <v>179.45</v>
      </c>
      <c r="G196" s="142">
        <f aca="true" t="shared" si="22" ref="G196:N196">G193+G195</f>
        <v>0</v>
      </c>
      <c r="H196" s="142">
        <f t="shared" si="22"/>
        <v>0</v>
      </c>
      <c r="I196" s="142">
        <f t="shared" si="22"/>
        <v>0</v>
      </c>
      <c r="J196" s="142">
        <f t="shared" si="22"/>
        <v>0</v>
      </c>
      <c r="K196" s="142">
        <f t="shared" si="22"/>
        <v>0</v>
      </c>
      <c r="L196" s="142">
        <f t="shared" si="22"/>
        <v>0</v>
      </c>
      <c r="M196" s="142">
        <f t="shared" si="22"/>
        <v>0</v>
      </c>
      <c r="N196" s="142">
        <f t="shared" si="22"/>
        <v>187.67</v>
      </c>
    </row>
    <row r="197" spans="2:14" s="15" customFormat="1" ht="68.25" customHeight="1">
      <c r="B197" s="32" t="s">
        <v>104</v>
      </c>
      <c r="C197" s="11" t="s">
        <v>124</v>
      </c>
      <c r="D197" s="41"/>
      <c r="E197" s="144"/>
      <c r="F197" s="142"/>
      <c r="G197" s="71"/>
      <c r="H197" s="123"/>
      <c r="I197" s="134"/>
      <c r="J197" s="134"/>
      <c r="K197" s="134"/>
      <c r="L197" s="143"/>
      <c r="M197" s="39"/>
      <c r="N197" s="19"/>
    </row>
    <row r="198" spans="2:14" s="15" customFormat="1" ht="13.5">
      <c r="B198" s="16"/>
      <c r="C198" s="42" t="s">
        <v>35</v>
      </c>
      <c r="D198" s="12" t="s">
        <v>21</v>
      </c>
      <c r="E198" s="161">
        <v>3.09</v>
      </c>
      <c r="F198" s="162">
        <f>E198*F7</f>
        <v>143.65</v>
      </c>
      <c r="G198" s="67"/>
      <c r="H198" s="123"/>
      <c r="I198" s="134"/>
      <c r="J198" s="134"/>
      <c r="K198" s="134"/>
      <c r="L198" s="143"/>
      <c r="M198" s="35"/>
      <c r="N198" s="13">
        <f>E198*N7</f>
        <v>150.24</v>
      </c>
    </row>
    <row r="199" spans="2:14" s="15" customFormat="1" ht="13.5" hidden="1">
      <c r="B199" s="16"/>
      <c r="C199" s="42" t="s">
        <v>72</v>
      </c>
      <c r="D199" s="12" t="s">
        <v>21</v>
      </c>
      <c r="E199" s="144" t="s">
        <v>87</v>
      </c>
      <c r="F199" s="142"/>
      <c r="G199" s="71"/>
      <c r="H199" s="123"/>
      <c r="I199" s="134"/>
      <c r="J199" s="134"/>
      <c r="K199" s="134"/>
      <c r="L199" s="143"/>
      <c r="M199" s="39"/>
      <c r="N199" s="19"/>
    </row>
    <row r="200" spans="2:14" s="15" customFormat="1" ht="15" hidden="1">
      <c r="B200" s="16"/>
      <c r="C200" s="98" t="s">
        <v>17</v>
      </c>
      <c r="D200" s="12" t="s">
        <v>21</v>
      </c>
      <c r="E200" s="144"/>
      <c r="F200" s="142">
        <f>E200*M8</f>
        <v>0</v>
      </c>
      <c r="G200" s="71"/>
      <c r="H200" s="123"/>
      <c r="I200" s="134"/>
      <c r="J200" s="134"/>
      <c r="K200" s="134"/>
      <c r="L200" s="143"/>
      <c r="M200" s="39"/>
      <c r="N200" s="19"/>
    </row>
    <row r="201" spans="2:14" s="15" customFormat="1" ht="13.5">
      <c r="B201" s="16"/>
      <c r="C201" s="18" t="s">
        <v>5</v>
      </c>
      <c r="D201" s="12" t="s">
        <v>21</v>
      </c>
      <c r="E201" s="144"/>
      <c r="F201" s="142">
        <f>F198+F200</f>
        <v>143.65</v>
      </c>
      <c r="G201" s="142">
        <f aca="true" t="shared" si="23" ref="G201:N201">G198+G200</f>
        <v>0</v>
      </c>
      <c r="H201" s="142">
        <f t="shared" si="23"/>
        <v>0</v>
      </c>
      <c r="I201" s="142">
        <f t="shared" si="23"/>
        <v>0</v>
      </c>
      <c r="J201" s="142">
        <f t="shared" si="23"/>
        <v>0</v>
      </c>
      <c r="K201" s="142">
        <f t="shared" si="23"/>
        <v>0</v>
      </c>
      <c r="L201" s="142">
        <f t="shared" si="23"/>
        <v>0</v>
      </c>
      <c r="M201" s="142">
        <f t="shared" si="23"/>
        <v>0</v>
      </c>
      <c r="N201" s="142">
        <f t="shared" si="23"/>
        <v>150.24</v>
      </c>
    </row>
    <row r="202" spans="2:14" s="15" customFormat="1" ht="68.25" customHeight="1">
      <c r="B202" s="32" t="s">
        <v>105</v>
      </c>
      <c r="C202" s="11" t="s">
        <v>125</v>
      </c>
      <c r="D202" s="41"/>
      <c r="E202" s="144"/>
      <c r="F202" s="142"/>
      <c r="G202" s="71"/>
      <c r="H202" s="123"/>
      <c r="I202" s="134"/>
      <c r="J202" s="134"/>
      <c r="K202" s="134"/>
      <c r="L202" s="143"/>
      <c r="M202" s="39"/>
      <c r="N202" s="19"/>
    </row>
    <row r="203" spans="2:14" s="15" customFormat="1" ht="13.5">
      <c r="B203" s="16"/>
      <c r="C203" s="42" t="s">
        <v>35</v>
      </c>
      <c r="D203" s="12" t="s">
        <v>21</v>
      </c>
      <c r="E203" s="161">
        <v>3.15</v>
      </c>
      <c r="F203" s="162">
        <f>E203*F7</f>
        <v>146.44</v>
      </c>
      <c r="G203" s="67"/>
      <c r="H203" s="123"/>
      <c r="I203" s="134"/>
      <c r="J203" s="134"/>
      <c r="K203" s="134"/>
      <c r="L203" s="143"/>
      <c r="M203" s="35"/>
      <c r="N203" s="13">
        <f>E203*N7</f>
        <v>153.15</v>
      </c>
    </row>
    <row r="204" spans="2:14" s="15" customFormat="1" ht="13.5" hidden="1">
      <c r="B204" s="16"/>
      <c r="C204" s="42" t="s">
        <v>72</v>
      </c>
      <c r="D204" s="12" t="s">
        <v>21</v>
      </c>
      <c r="E204" s="144" t="s">
        <v>87</v>
      </c>
      <c r="F204" s="142"/>
      <c r="G204" s="71"/>
      <c r="H204" s="123"/>
      <c r="I204" s="134"/>
      <c r="J204" s="134"/>
      <c r="K204" s="134"/>
      <c r="L204" s="143"/>
      <c r="M204" s="39"/>
      <c r="N204" s="19"/>
    </row>
    <row r="205" spans="2:14" s="15" customFormat="1" ht="15" hidden="1">
      <c r="B205" s="16"/>
      <c r="C205" s="98" t="s">
        <v>17</v>
      </c>
      <c r="D205" s="12" t="s">
        <v>21</v>
      </c>
      <c r="E205" s="144"/>
      <c r="F205" s="142">
        <f>E205*M8</f>
        <v>0</v>
      </c>
      <c r="G205" s="71"/>
      <c r="H205" s="123"/>
      <c r="I205" s="134"/>
      <c r="J205" s="134"/>
      <c r="K205" s="134"/>
      <c r="L205" s="143"/>
      <c r="M205" s="39"/>
      <c r="N205" s="19"/>
    </row>
    <row r="206" spans="2:14" s="15" customFormat="1" ht="13.5">
      <c r="B206" s="16"/>
      <c r="C206" s="18" t="s">
        <v>5</v>
      </c>
      <c r="D206" s="12" t="s">
        <v>21</v>
      </c>
      <c r="E206" s="144"/>
      <c r="F206" s="142">
        <f>F203+F205</f>
        <v>146.44</v>
      </c>
      <c r="G206" s="142">
        <f aca="true" t="shared" si="24" ref="G206:N206">G203+G205</f>
        <v>0</v>
      </c>
      <c r="H206" s="142">
        <f t="shared" si="24"/>
        <v>0</v>
      </c>
      <c r="I206" s="142">
        <f t="shared" si="24"/>
        <v>0</v>
      </c>
      <c r="J206" s="142">
        <f t="shared" si="24"/>
        <v>0</v>
      </c>
      <c r="K206" s="142">
        <f t="shared" si="24"/>
        <v>0</v>
      </c>
      <c r="L206" s="142">
        <f t="shared" si="24"/>
        <v>0</v>
      </c>
      <c r="M206" s="142">
        <f t="shared" si="24"/>
        <v>0</v>
      </c>
      <c r="N206" s="142">
        <f t="shared" si="24"/>
        <v>153.15</v>
      </c>
    </row>
    <row r="207" spans="2:14" s="15" customFormat="1" ht="96">
      <c r="B207" s="32" t="s">
        <v>106</v>
      </c>
      <c r="C207" s="11" t="s">
        <v>126</v>
      </c>
      <c r="D207" s="41"/>
      <c r="E207" s="144"/>
      <c r="F207" s="142"/>
      <c r="G207" s="71"/>
      <c r="H207" s="123"/>
      <c r="I207" s="134"/>
      <c r="J207" s="134"/>
      <c r="K207" s="134"/>
      <c r="L207" s="143"/>
      <c r="M207" s="39"/>
      <c r="N207" s="19"/>
    </row>
    <row r="208" spans="2:14" s="15" customFormat="1" ht="13.5">
      <c r="B208" s="16"/>
      <c r="C208" s="42" t="s">
        <v>35</v>
      </c>
      <c r="D208" s="12" t="s">
        <v>21</v>
      </c>
      <c r="E208" s="161">
        <v>5.22</v>
      </c>
      <c r="F208" s="162">
        <f>E208*F7</f>
        <v>242.68</v>
      </c>
      <c r="G208" s="67"/>
      <c r="H208" s="123"/>
      <c r="I208" s="134"/>
      <c r="J208" s="134"/>
      <c r="K208" s="134"/>
      <c r="L208" s="143"/>
      <c r="M208" s="35"/>
      <c r="N208" s="13">
        <f>E208*N7</f>
        <v>253.8</v>
      </c>
    </row>
    <row r="209" spans="2:14" s="15" customFormat="1" ht="13.5" hidden="1">
      <c r="B209" s="16"/>
      <c r="C209" s="42" t="s">
        <v>72</v>
      </c>
      <c r="D209" s="12" t="s">
        <v>21</v>
      </c>
      <c r="E209" s="144" t="s">
        <v>87</v>
      </c>
      <c r="F209" s="142"/>
      <c r="G209" s="71"/>
      <c r="H209" s="123"/>
      <c r="I209" s="134"/>
      <c r="J209" s="134"/>
      <c r="K209" s="134"/>
      <c r="L209" s="143"/>
      <c r="M209" s="39"/>
      <c r="N209" s="19"/>
    </row>
    <row r="210" spans="2:14" s="15" customFormat="1" ht="15" hidden="1">
      <c r="B210" s="16"/>
      <c r="C210" s="98" t="s">
        <v>17</v>
      </c>
      <c r="D210" s="12" t="s">
        <v>21</v>
      </c>
      <c r="E210" s="144"/>
      <c r="F210" s="142">
        <f>E210*M8</f>
        <v>0</v>
      </c>
      <c r="G210" s="71"/>
      <c r="H210" s="123"/>
      <c r="I210" s="134"/>
      <c r="J210" s="134"/>
      <c r="K210" s="134"/>
      <c r="L210" s="143"/>
      <c r="M210" s="39"/>
      <c r="N210" s="19"/>
    </row>
    <row r="211" spans="2:14" s="15" customFormat="1" ht="13.5">
      <c r="B211" s="16"/>
      <c r="C211" s="18" t="s">
        <v>5</v>
      </c>
      <c r="D211" s="12" t="s">
        <v>21</v>
      </c>
      <c r="E211" s="144"/>
      <c r="F211" s="142">
        <f>F208+F210</f>
        <v>242.68</v>
      </c>
      <c r="G211" s="142">
        <f aca="true" t="shared" si="25" ref="G211:N211">G208+G210</f>
        <v>0</v>
      </c>
      <c r="H211" s="142">
        <f t="shared" si="25"/>
        <v>0</v>
      </c>
      <c r="I211" s="142">
        <f t="shared" si="25"/>
        <v>0</v>
      </c>
      <c r="J211" s="142">
        <f t="shared" si="25"/>
        <v>0</v>
      </c>
      <c r="K211" s="142">
        <f t="shared" si="25"/>
        <v>0</v>
      </c>
      <c r="L211" s="142">
        <f t="shared" si="25"/>
        <v>0</v>
      </c>
      <c r="M211" s="142">
        <f t="shared" si="25"/>
        <v>0</v>
      </c>
      <c r="N211" s="142">
        <f t="shared" si="25"/>
        <v>253.8</v>
      </c>
    </row>
    <row r="212" spans="2:14" s="15" customFormat="1" ht="87.75" customHeight="1">
      <c r="B212" s="32" t="s">
        <v>107</v>
      </c>
      <c r="C212" s="145" t="s">
        <v>127</v>
      </c>
      <c r="D212" s="41"/>
      <c r="E212" s="13"/>
      <c r="F212" s="68"/>
      <c r="G212" s="71"/>
      <c r="H212" s="124"/>
      <c r="I212" s="35"/>
      <c r="J212" s="35"/>
      <c r="K212" s="35"/>
      <c r="L212" s="83"/>
      <c r="M212" s="39"/>
      <c r="N212" s="19"/>
    </row>
    <row r="213" spans="2:14" s="15" customFormat="1" ht="13.5">
      <c r="B213" s="16"/>
      <c r="C213" s="11" t="s">
        <v>35</v>
      </c>
      <c r="D213" s="41" t="s">
        <v>21</v>
      </c>
      <c r="E213" s="44">
        <v>5.32</v>
      </c>
      <c r="F213" s="151">
        <f>E213*F7</f>
        <v>247.33</v>
      </c>
      <c r="G213" s="152">
        <f>E213*N7</f>
        <v>258.66</v>
      </c>
      <c r="H213" s="52">
        <f>E213*H12</f>
        <v>5.852</v>
      </c>
      <c r="I213" s="48">
        <f>E213*I12</f>
        <v>6.384</v>
      </c>
      <c r="J213" s="48">
        <f>E213*J12</f>
        <v>7.448</v>
      </c>
      <c r="K213" s="48">
        <f>E213*K12</f>
        <v>7.98</v>
      </c>
      <c r="L213" s="77">
        <f>E213*L12</f>
        <v>8.512</v>
      </c>
      <c r="M213" s="35">
        <f>H213*M7</f>
        <v>0</v>
      </c>
      <c r="N213" s="13">
        <f>E213*N7</f>
        <v>258.66</v>
      </c>
    </row>
    <row r="214" spans="2:14" s="15" customFormat="1" ht="13.5" hidden="1">
      <c r="B214" s="16"/>
      <c r="C214" s="42" t="s">
        <v>72</v>
      </c>
      <c r="D214" s="12" t="s">
        <v>21</v>
      </c>
      <c r="E214" s="57" t="s">
        <v>87</v>
      </c>
      <c r="F214" s="65"/>
      <c r="G214" s="66"/>
      <c r="H214" s="52"/>
      <c r="I214" s="48"/>
      <c r="J214" s="48"/>
      <c r="K214" s="48"/>
      <c r="L214" s="77"/>
      <c r="M214" s="39"/>
      <c r="N214" s="19"/>
    </row>
    <row r="215" spans="2:14" s="15" customFormat="1" ht="15" hidden="1">
      <c r="B215" s="16"/>
      <c r="C215" s="98" t="s">
        <v>17</v>
      </c>
      <c r="D215" s="12" t="s">
        <v>21</v>
      </c>
      <c r="E215" s="57"/>
      <c r="F215" s="65"/>
      <c r="G215" s="66"/>
      <c r="H215" s="52"/>
      <c r="I215" s="48"/>
      <c r="J215" s="48"/>
      <c r="K215" s="48"/>
      <c r="L215" s="77"/>
      <c r="M215" s="39"/>
      <c r="N215" s="19"/>
    </row>
    <row r="216" spans="2:14" s="15" customFormat="1" ht="13.5">
      <c r="B216" s="16"/>
      <c r="C216" s="18" t="s">
        <v>5</v>
      </c>
      <c r="D216" s="41" t="s">
        <v>21</v>
      </c>
      <c r="E216" s="13"/>
      <c r="F216" s="72">
        <f>F213</f>
        <v>247.33</v>
      </c>
      <c r="G216" s="71">
        <f>G213</f>
        <v>258.66</v>
      </c>
      <c r="H216" s="124"/>
      <c r="I216" s="35"/>
      <c r="J216" s="35"/>
      <c r="K216" s="35"/>
      <c r="L216" s="83"/>
      <c r="M216" s="39">
        <f>M213</f>
        <v>0</v>
      </c>
      <c r="N216" s="19">
        <f>N213</f>
        <v>258.66</v>
      </c>
    </row>
    <row r="217" spans="2:14" s="15" customFormat="1" ht="93.75" customHeight="1">
      <c r="B217" s="32" t="s">
        <v>128</v>
      </c>
      <c r="C217" s="145" t="s">
        <v>129</v>
      </c>
      <c r="D217" s="41"/>
      <c r="E217" s="13"/>
      <c r="F217" s="68"/>
      <c r="G217" s="71"/>
      <c r="H217" s="124"/>
      <c r="I217" s="35"/>
      <c r="J217" s="35"/>
      <c r="K217" s="35"/>
      <c r="L217" s="83"/>
      <c r="M217" s="39"/>
      <c r="N217" s="19"/>
    </row>
    <row r="218" spans="2:14" s="15" customFormat="1" ht="13.5">
      <c r="B218" s="16"/>
      <c r="C218" s="42" t="s">
        <v>35</v>
      </c>
      <c r="D218" s="12" t="s">
        <v>21</v>
      </c>
      <c r="E218" s="44">
        <v>5.42</v>
      </c>
      <c r="F218" s="152">
        <f>E218*F7</f>
        <v>251.98</v>
      </c>
      <c r="G218" s="152">
        <f>E218*N7</f>
        <v>263.52</v>
      </c>
      <c r="H218" s="52"/>
      <c r="I218" s="44"/>
      <c r="J218" s="44"/>
      <c r="K218" s="44"/>
      <c r="L218" s="78"/>
      <c r="M218" s="35"/>
      <c r="N218" s="13">
        <f>E218*N7</f>
        <v>263.52</v>
      </c>
    </row>
    <row r="219" spans="2:14" s="15" customFormat="1" ht="13.5">
      <c r="B219" s="16"/>
      <c r="C219" s="18" t="s">
        <v>5</v>
      </c>
      <c r="D219" s="12" t="s">
        <v>21</v>
      </c>
      <c r="E219" s="19"/>
      <c r="F219" s="72">
        <f>F218</f>
        <v>251.98</v>
      </c>
      <c r="G219" s="72">
        <f aca="true" t="shared" si="26" ref="G219:N219">G218</f>
        <v>263.52</v>
      </c>
      <c r="H219" s="72">
        <f t="shared" si="26"/>
        <v>0</v>
      </c>
      <c r="I219" s="72">
        <f t="shared" si="26"/>
        <v>0</v>
      </c>
      <c r="J219" s="72">
        <f t="shared" si="26"/>
        <v>0</v>
      </c>
      <c r="K219" s="72">
        <f t="shared" si="26"/>
        <v>0</v>
      </c>
      <c r="L219" s="72">
        <f t="shared" si="26"/>
        <v>0</v>
      </c>
      <c r="M219" s="72">
        <f t="shared" si="26"/>
        <v>0</v>
      </c>
      <c r="N219" s="72">
        <f t="shared" si="26"/>
        <v>263.52</v>
      </c>
    </row>
    <row r="220" spans="2:14" s="15" customFormat="1" ht="80.25" customHeight="1">
      <c r="B220" s="32" t="s">
        <v>130</v>
      </c>
      <c r="C220" s="145" t="s">
        <v>131</v>
      </c>
      <c r="D220" s="41"/>
      <c r="E220" s="19"/>
      <c r="F220" s="72"/>
      <c r="G220" s="71"/>
      <c r="H220" s="124"/>
      <c r="I220" s="35"/>
      <c r="J220" s="35"/>
      <c r="K220" s="35"/>
      <c r="L220" s="83"/>
      <c r="M220" s="39"/>
      <c r="N220" s="19"/>
    </row>
    <row r="221" spans="2:14" s="15" customFormat="1" ht="13.5">
      <c r="B221" s="16"/>
      <c r="C221" s="11" t="s">
        <v>35</v>
      </c>
      <c r="D221" s="41" t="s">
        <v>21</v>
      </c>
      <c r="E221" s="44">
        <v>5.02</v>
      </c>
      <c r="F221" s="151">
        <f>E221*F7</f>
        <v>233.38</v>
      </c>
      <c r="G221" s="152">
        <f>E221*N7</f>
        <v>244.07</v>
      </c>
      <c r="H221" s="52"/>
      <c r="I221" s="48"/>
      <c r="J221" s="48"/>
      <c r="K221" s="48"/>
      <c r="L221" s="77"/>
      <c r="M221" s="35"/>
      <c r="N221" s="13">
        <f>E221*N7</f>
        <v>244.07</v>
      </c>
    </row>
    <row r="222" spans="2:14" s="15" customFormat="1" ht="13.5">
      <c r="B222" s="16"/>
      <c r="C222" s="18" t="s">
        <v>5</v>
      </c>
      <c r="D222" s="41" t="s">
        <v>21</v>
      </c>
      <c r="E222" s="37"/>
      <c r="F222" s="70">
        <f>F221</f>
        <v>233.38</v>
      </c>
      <c r="G222" s="70">
        <f aca="true" t="shared" si="27" ref="G222:N222">G221</f>
        <v>244.07</v>
      </c>
      <c r="H222" s="70">
        <f t="shared" si="27"/>
        <v>0</v>
      </c>
      <c r="I222" s="70">
        <f t="shared" si="27"/>
        <v>0</v>
      </c>
      <c r="J222" s="70">
        <f t="shared" si="27"/>
        <v>0</v>
      </c>
      <c r="K222" s="70">
        <f t="shared" si="27"/>
        <v>0</v>
      </c>
      <c r="L222" s="70">
        <f t="shared" si="27"/>
        <v>0</v>
      </c>
      <c r="M222" s="70">
        <f t="shared" si="27"/>
        <v>0</v>
      </c>
      <c r="N222" s="70">
        <f t="shared" si="27"/>
        <v>244.07</v>
      </c>
    </row>
    <row r="223" spans="2:14" s="15" customFormat="1" ht="94.5" customHeight="1">
      <c r="B223" s="25" t="s">
        <v>0</v>
      </c>
      <c r="C223" s="25" t="s">
        <v>19</v>
      </c>
      <c r="D223" s="25" t="s">
        <v>20</v>
      </c>
      <c r="E223" s="26" t="str">
        <f>E191</f>
        <v>Норматив потребления коммунальной услуги, куб.метров в месяц на человека</v>
      </c>
      <c r="F223" s="154" t="str">
        <f>F191</f>
        <v>Стоимость                              с 01 января 2021г.                       по                                  30 июня 2021 г.</v>
      </c>
      <c r="G223" s="26"/>
      <c r="H223" s="247"/>
      <c r="I223" s="247"/>
      <c r="J223" s="247"/>
      <c r="K223" s="247"/>
      <c r="L223" s="248"/>
      <c r="M223" s="74"/>
      <c r="N223" s="227" t="str">
        <f>N191</f>
        <v>Стоимость             с 01 июля 2021 г. по 31 декабря 2021 г. </v>
      </c>
    </row>
    <row r="224" spans="2:14" s="15" customFormat="1" ht="74.25" customHeight="1">
      <c r="B224" s="32" t="s">
        <v>132</v>
      </c>
      <c r="C224" s="145" t="s">
        <v>133</v>
      </c>
      <c r="D224" s="41"/>
      <c r="E224" s="13"/>
      <c r="F224" s="68"/>
      <c r="G224" s="71"/>
      <c r="H224" s="124"/>
      <c r="I224" s="35"/>
      <c r="J224" s="35"/>
      <c r="K224" s="35"/>
      <c r="L224" s="83"/>
      <c r="M224" s="39"/>
      <c r="N224" s="19"/>
    </row>
    <row r="225" spans="2:14" s="15" customFormat="1" ht="15">
      <c r="B225" s="16"/>
      <c r="C225" s="42" t="s">
        <v>35</v>
      </c>
      <c r="D225" s="12" t="s">
        <v>21</v>
      </c>
      <c r="E225" s="38">
        <v>2.52</v>
      </c>
      <c r="F225" s="151">
        <f>E225*F7</f>
        <v>117.15</v>
      </c>
      <c r="G225" s="163">
        <f>E225*N7</f>
        <v>122.52</v>
      </c>
      <c r="H225" s="125"/>
      <c r="I225" s="49"/>
      <c r="J225" s="49"/>
      <c r="K225" s="49"/>
      <c r="L225" s="81"/>
      <c r="M225" s="35"/>
      <c r="N225" s="13">
        <f>E225*N7</f>
        <v>122.52</v>
      </c>
    </row>
    <row r="226" spans="2:14" s="15" customFormat="1" ht="13.5">
      <c r="B226" s="16"/>
      <c r="C226" s="18" t="s">
        <v>5</v>
      </c>
      <c r="D226" s="12" t="s">
        <v>21</v>
      </c>
      <c r="E226" s="37"/>
      <c r="F226" s="70">
        <f>F225</f>
        <v>117.15</v>
      </c>
      <c r="G226" s="70">
        <f aca="true" t="shared" si="28" ref="G226:N226">G225</f>
        <v>122.52</v>
      </c>
      <c r="H226" s="70">
        <f t="shared" si="28"/>
        <v>0</v>
      </c>
      <c r="I226" s="70">
        <f t="shared" si="28"/>
        <v>0</v>
      </c>
      <c r="J226" s="70">
        <f t="shared" si="28"/>
        <v>0</v>
      </c>
      <c r="K226" s="70">
        <f t="shared" si="28"/>
        <v>0</v>
      </c>
      <c r="L226" s="70">
        <f t="shared" si="28"/>
        <v>0</v>
      </c>
      <c r="M226" s="70">
        <f t="shared" si="28"/>
        <v>0</v>
      </c>
      <c r="N226" s="70">
        <f t="shared" si="28"/>
        <v>122.52</v>
      </c>
    </row>
    <row r="227" spans="2:14" s="15" customFormat="1" ht="75.75" customHeight="1">
      <c r="B227" s="32" t="s">
        <v>134</v>
      </c>
      <c r="C227" s="145" t="s">
        <v>135</v>
      </c>
      <c r="D227" s="41"/>
      <c r="E227" s="13"/>
      <c r="F227" s="68"/>
      <c r="G227" s="71"/>
      <c r="H227" s="147"/>
      <c r="I227" s="148"/>
      <c r="J227" s="148"/>
      <c r="K227" s="148"/>
      <c r="L227" s="143"/>
      <c r="M227" s="39"/>
      <c r="N227" s="19"/>
    </row>
    <row r="228" spans="2:14" s="15" customFormat="1" ht="15">
      <c r="B228" s="16"/>
      <c r="C228" s="42" t="s">
        <v>35</v>
      </c>
      <c r="D228" s="12" t="s">
        <v>21</v>
      </c>
      <c r="E228" s="38">
        <v>4.22</v>
      </c>
      <c r="F228" s="151">
        <f>E228*F7</f>
        <v>196.19</v>
      </c>
      <c r="G228" s="67"/>
      <c r="H228" s="147"/>
      <c r="I228" s="148"/>
      <c r="J228" s="148"/>
      <c r="K228" s="148"/>
      <c r="L228" s="143"/>
      <c r="M228" s="35"/>
      <c r="N228" s="13">
        <f>E228*N7</f>
        <v>205.18</v>
      </c>
    </row>
    <row r="229" spans="2:14" s="15" customFormat="1" ht="13.5">
      <c r="B229" s="16"/>
      <c r="C229" s="18" t="s">
        <v>5</v>
      </c>
      <c r="D229" s="12" t="s">
        <v>21</v>
      </c>
      <c r="E229" s="37"/>
      <c r="F229" s="70">
        <f>F228</f>
        <v>196.19</v>
      </c>
      <c r="G229" s="70">
        <f aca="true" t="shared" si="29" ref="G229:N229">G228</f>
        <v>0</v>
      </c>
      <c r="H229" s="70">
        <f t="shared" si="29"/>
        <v>0</v>
      </c>
      <c r="I229" s="70">
        <f t="shared" si="29"/>
        <v>0</v>
      </c>
      <c r="J229" s="70">
        <f t="shared" si="29"/>
        <v>0</v>
      </c>
      <c r="K229" s="70">
        <f t="shared" si="29"/>
        <v>0</v>
      </c>
      <c r="L229" s="70">
        <f t="shared" si="29"/>
        <v>0</v>
      </c>
      <c r="M229" s="70">
        <f t="shared" si="29"/>
        <v>0</v>
      </c>
      <c r="N229" s="70">
        <f t="shared" si="29"/>
        <v>205.18</v>
      </c>
    </row>
    <row r="230" spans="2:14" s="15" customFormat="1" ht="63.75" customHeight="1">
      <c r="B230" s="32" t="s">
        <v>136</v>
      </c>
      <c r="C230" s="145" t="s">
        <v>137</v>
      </c>
      <c r="D230" s="41"/>
      <c r="E230" s="13"/>
      <c r="F230" s="68"/>
      <c r="G230" s="71"/>
      <c r="H230" s="147"/>
      <c r="I230" s="148"/>
      <c r="J230" s="148"/>
      <c r="K230" s="148"/>
      <c r="L230" s="143"/>
      <c r="M230" s="39"/>
      <c r="N230" s="19"/>
    </row>
    <row r="231" spans="2:14" s="15" customFormat="1" ht="15">
      <c r="B231" s="16"/>
      <c r="C231" s="42" t="s">
        <v>35</v>
      </c>
      <c r="D231" s="12" t="s">
        <v>21</v>
      </c>
      <c r="E231" s="38">
        <v>1.01</v>
      </c>
      <c r="F231" s="151">
        <f>E231*F7</f>
        <v>46.95</v>
      </c>
      <c r="G231" s="67"/>
      <c r="H231" s="147"/>
      <c r="I231" s="148"/>
      <c r="J231" s="148"/>
      <c r="K231" s="148"/>
      <c r="L231" s="143"/>
      <c r="M231" s="35"/>
      <c r="N231" s="13">
        <f>E231*N7</f>
        <v>49.11</v>
      </c>
    </row>
    <row r="232" spans="2:14" s="15" customFormat="1" ht="13.5">
      <c r="B232" s="16"/>
      <c r="C232" s="18" t="s">
        <v>5</v>
      </c>
      <c r="D232" s="12" t="s">
        <v>21</v>
      </c>
      <c r="E232" s="37"/>
      <c r="F232" s="70">
        <f>F231</f>
        <v>46.95</v>
      </c>
      <c r="G232" s="70">
        <f aca="true" t="shared" si="30" ref="G232:N232">G231</f>
        <v>0</v>
      </c>
      <c r="H232" s="70">
        <f t="shared" si="30"/>
        <v>0</v>
      </c>
      <c r="I232" s="70">
        <f t="shared" si="30"/>
        <v>0</v>
      </c>
      <c r="J232" s="70">
        <f t="shared" si="30"/>
        <v>0</v>
      </c>
      <c r="K232" s="70">
        <f t="shared" si="30"/>
        <v>0</v>
      </c>
      <c r="L232" s="70">
        <f t="shared" si="30"/>
        <v>0</v>
      </c>
      <c r="M232" s="70">
        <f t="shared" si="30"/>
        <v>0</v>
      </c>
      <c r="N232" s="70">
        <f t="shared" si="30"/>
        <v>49.11</v>
      </c>
    </row>
    <row r="233" spans="2:14" s="15" customFormat="1" ht="67.5" customHeight="1">
      <c r="B233" s="32" t="s">
        <v>138</v>
      </c>
      <c r="C233" s="145" t="s">
        <v>139</v>
      </c>
      <c r="D233" s="41"/>
      <c r="E233" s="13"/>
      <c r="F233" s="68"/>
      <c r="G233" s="71"/>
      <c r="H233" s="147"/>
      <c r="I233" s="148"/>
      <c r="J233" s="148"/>
      <c r="K233" s="148"/>
      <c r="L233" s="143"/>
      <c r="M233" s="39"/>
      <c r="N233" s="19"/>
    </row>
    <row r="234" spans="2:14" s="15" customFormat="1" ht="15">
      <c r="B234" s="16"/>
      <c r="C234" s="42" t="s">
        <v>35</v>
      </c>
      <c r="D234" s="12" t="s">
        <v>21</v>
      </c>
      <c r="E234" s="38">
        <v>0.96</v>
      </c>
      <c r="F234" s="151">
        <f>E234*F7</f>
        <v>44.63</v>
      </c>
      <c r="G234" s="67"/>
      <c r="H234" s="147"/>
      <c r="I234" s="148"/>
      <c r="J234" s="148"/>
      <c r="K234" s="148"/>
      <c r="L234" s="143"/>
      <c r="M234" s="35"/>
      <c r="N234" s="13">
        <f>E234*N7</f>
        <v>46.68</v>
      </c>
    </row>
    <row r="235" spans="2:14" s="15" customFormat="1" ht="13.5">
      <c r="B235" s="16"/>
      <c r="C235" s="18" t="s">
        <v>5</v>
      </c>
      <c r="D235" s="12" t="s">
        <v>21</v>
      </c>
      <c r="E235" s="37"/>
      <c r="F235" s="70">
        <f>F234</f>
        <v>44.63</v>
      </c>
      <c r="G235" s="70">
        <f aca="true" t="shared" si="31" ref="G235:N235">G234</f>
        <v>0</v>
      </c>
      <c r="H235" s="70">
        <f t="shared" si="31"/>
        <v>0</v>
      </c>
      <c r="I235" s="70">
        <f t="shared" si="31"/>
        <v>0</v>
      </c>
      <c r="J235" s="70">
        <f t="shared" si="31"/>
        <v>0</v>
      </c>
      <c r="K235" s="70">
        <f t="shared" si="31"/>
        <v>0</v>
      </c>
      <c r="L235" s="70">
        <f t="shared" si="31"/>
        <v>0</v>
      </c>
      <c r="M235" s="70">
        <f t="shared" si="31"/>
        <v>0</v>
      </c>
      <c r="N235" s="70">
        <f t="shared" si="31"/>
        <v>46.68</v>
      </c>
    </row>
    <row r="236" spans="2:14" s="15" customFormat="1" ht="81.75" customHeight="1">
      <c r="B236" s="32" t="s">
        <v>140</v>
      </c>
      <c r="C236" s="145" t="s">
        <v>141</v>
      </c>
      <c r="D236" s="41"/>
      <c r="E236" s="13"/>
      <c r="F236" s="68"/>
      <c r="G236" s="71"/>
      <c r="H236" s="147"/>
      <c r="I236" s="148"/>
      <c r="J236" s="148"/>
      <c r="K236" s="148"/>
      <c r="L236" s="143"/>
      <c r="M236" s="39"/>
      <c r="N236" s="19"/>
    </row>
    <row r="237" spans="2:14" s="15" customFormat="1" ht="15">
      <c r="B237" s="16"/>
      <c r="C237" s="42" t="s">
        <v>35</v>
      </c>
      <c r="D237" s="12" t="s">
        <v>21</v>
      </c>
      <c r="E237" s="38">
        <v>1.72</v>
      </c>
      <c r="F237" s="151">
        <f>E237*F7</f>
        <v>79.96</v>
      </c>
      <c r="G237" s="67"/>
      <c r="H237" s="147"/>
      <c r="I237" s="148"/>
      <c r="J237" s="148"/>
      <c r="K237" s="148"/>
      <c r="L237" s="143"/>
      <c r="M237" s="35"/>
      <c r="N237" s="13">
        <f>E237*N7</f>
        <v>83.63</v>
      </c>
    </row>
    <row r="238" spans="2:14" s="15" customFormat="1" ht="13.5">
      <c r="B238" s="16"/>
      <c r="C238" s="18" t="s">
        <v>5</v>
      </c>
      <c r="D238" s="12" t="s">
        <v>21</v>
      </c>
      <c r="E238" s="37"/>
      <c r="F238" s="70">
        <f>F237</f>
        <v>79.96</v>
      </c>
      <c r="G238" s="70">
        <f aca="true" t="shared" si="32" ref="G238:N238">G237</f>
        <v>0</v>
      </c>
      <c r="H238" s="70">
        <f t="shared" si="32"/>
        <v>0</v>
      </c>
      <c r="I238" s="70">
        <f t="shared" si="32"/>
        <v>0</v>
      </c>
      <c r="J238" s="70">
        <f t="shared" si="32"/>
        <v>0</v>
      </c>
      <c r="K238" s="70">
        <f t="shared" si="32"/>
        <v>0</v>
      </c>
      <c r="L238" s="70">
        <f t="shared" si="32"/>
        <v>0</v>
      </c>
      <c r="M238" s="70">
        <f t="shared" si="32"/>
        <v>0</v>
      </c>
      <c r="N238" s="70">
        <f t="shared" si="32"/>
        <v>83.63</v>
      </c>
    </row>
    <row r="239" spans="2:14" s="15" customFormat="1" ht="35.25" customHeight="1">
      <c r="B239" s="32" t="s">
        <v>142</v>
      </c>
      <c r="C239" s="145" t="s">
        <v>143</v>
      </c>
      <c r="D239" s="41"/>
      <c r="E239" s="13"/>
      <c r="F239" s="68"/>
      <c r="G239" s="71"/>
      <c r="H239" s="147"/>
      <c r="I239" s="148"/>
      <c r="J239" s="148"/>
      <c r="K239" s="148"/>
      <c r="L239" s="143"/>
      <c r="M239" s="39"/>
      <c r="N239" s="19"/>
    </row>
    <row r="240" spans="2:14" s="15" customFormat="1" ht="15">
      <c r="B240" s="16"/>
      <c r="C240" s="42" t="s">
        <v>35</v>
      </c>
      <c r="D240" s="12" t="s">
        <v>21</v>
      </c>
      <c r="E240" s="38">
        <v>1.2</v>
      </c>
      <c r="F240" s="151">
        <f>E240*F7</f>
        <v>55.79</v>
      </c>
      <c r="G240" s="67"/>
      <c r="H240" s="147"/>
      <c r="I240" s="148"/>
      <c r="J240" s="148"/>
      <c r="K240" s="148"/>
      <c r="L240" s="143"/>
      <c r="M240" s="35"/>
      <c r="N240" s="13">
        <f>E240*N7</f>
        <v>58.34</v>
      </c>
    </row>
    <row r="241" spans="2:14" s="15" customFormat="1" ht="13.5">
      <c r="B241" s="16"/>
      <c r="C241" s="18" t="s">
        <v>5</v>
      </c>
      <c r="D241" s="12" t="s">
        <v>21</v>
      </c>
      <c r="E241" s="37"/>
      <c r="F241" s="70">
        <f aca="true" t="shared" si="33" ref="F241:N241">F240</f>
        <v>55.79</v>
      </c>
      <c r="G241" s="70">
        <f t="shared" si="33"/>
        <v>0</v>
      </c>
      <c r="H241" s="70">
        <f t="shared" si="33"/>
        <v>0</v>
      </c>
      <c r="I241" s="70">
        <f t="shared" si="33"/>
        <v>0</v>
      </c>
      <c r="J241" s="70">
        <f t="shared" si="33"/>
        <v>0</v>
      </c>
      <c r="K241" s="70">
        <f t="shared" si="33"/>
        <v>0</v>
      </c>
      <c r="L241" s="70">
        <f t="shared" si="33"/>
        <v>0</v>
      </c>
      <c r="M241" s="70">
        <f t="shared" si="33"/>
        <v>0</v>
      </c>
      <c r="N241" s="70">
        <f t="shared" si="33"/>
        <v>58.34</v>
      </c>
    </row>
    <row r="242" spans="2:14" s="15" customFormat="1" ht="37.5" customHeight="1">
      <c r="B242" s="32" t="s">
        <v>144</v>
      </c>
      <c r="C242" s="145" t="s">
        <v>145</v>
      </c>
      <c r="D242" s="41"/>
      <c r="E242" s="13"/>
      <c r="F242" s="68"/>
      <c r="G242" s="71"/>
      <c r="H242" s="147"/>
      <c r="I242" s="148"/>
      <c r="J242" s="148"/>
      <c r="K242" s="148"/>
      <c r="L242" s="143"/>
      <c r="M242" s="39"/>
      <c r="N242" s="19"/>
    </row>
    <row r="243" spans="2:14" s="15" customFormat="1" ht="15">
      <c r="B243" s="16"/>
      <c r="C243" s="42" t="s">
        <v>35</v>
      </c>
      <c r="D243" s="12" t="s">
        <v>21</v>
      </c>
      <c r="E243" s="38">
        <v>1.2</v>
      </c>
      <c r="F243" s="151">
        <f>E243*F7</f>
        <v>55.79</v>
      </c>
      <c r="G243" s="67"/>
      <c r="H243" s="147"/>
      <c r="I243" s="148"/>
      <c r="J243" s="148"/>
      <c r="K243" s="148"/>
      <c r="L243" s="143"/>
      <c r="M243" s="35"/>
      <c r="N243" s="13">
        <f>E243*N7</f>
        <v>58.34</v>
      </c>
    </row>
    <row r="244" spans="2:14" s="15" customFormat="1" ht="13.5">
      <c r="B244" s="16"/>
      <c r="C244" s="18" t="s">
        <v>5</v>
      </c>
      <c r="D244" s="12" t="s">
        <v>21</v>
      </c>
      <c r="E244" s="37"/>
      <c r="F244" s="70">
        <f aca="true" t="shared" si="34" ref="F244:N244">F243</f>
        <v>55.79</v>
      </c>
      <c r="G244" s="70">
        <f t="shared" si="34"/>
        <v>0</v>
      </c>
      <c r="H244" s="70">
        <f t="shared" si="34"/>
        <v>0</v>
      </c>
      <c r="I244" s="70">
        <f t="shared" si="34"/>
        <v>0</v>
      </c>
      <c r="J244" s="70">
        <f t="shared" si="34"/>
        <v>0</v>
      </c>
      <c r="K244" s="70">
        <f t="shared" si="34"/>
        <v>0</v>
      </c>
      <c r="L244" s="70">
        <f t="shared" si="34"/>
        <v>0</v>
      </c>
      <c r="M244" s="70">
        <f t="shared" si="34"/>
        <v>0</v>
      </c>
      <c r="N244" s="70">
        <f t="shared" si="34"/>
        <v>58.34</v>
      </c>
    </row>
    <row r="245" spans="2:14" s="15" customFormat="1" ht="75" customHeight="1">
      <c r="B245" s="32" t="s">
        <v>146</v>
      </c>
      <c r="C245" s="43" t="s">
        <v>147</v>
      </c>
      <c r="D245" s="41"/>
      <c r="E245" s="19"/>
      <c r="F245" s="72"/>
      <c r="G245" s="71"/>
      <c r="H245" s="124"/>
      <c r="I245" s="35"/>
      <c r="J245" s="35"/>
      <c r="K245" s="35"/>
      <c r="L245" s="83"/>
      <c r="M245" s="39"/>
      <c r="N245" s="19"/>
    </row>
    <row r="246" spans="2:14" s="15" customFormat="1" ht="13.5">
      <c r="B246" s="16"/>
      <c r="C246" s="42" t="s">
        <v>35</v>
      </c>
      <c r="D246" s="12" t="s">
        <v>21</v>
      </c>
      <c r="E246" s="44">
        <v>2.97</v>
      </c>
      <c r="F246" s="65">
        <f>E246*F7</f>
        <v>138.08</v>
      </c>
      <c r="G246" s="66">
        <f>E246*N162</f>
        <v>66.44</v>
      </c>
      <c r="H246" s="52">
        <f>E246*H167</f>
        <v>0</v>
      </c>
      <c r="I246" s="48">
        <f>E246*I167</f>
        <v>0</v>
      </c>
      <c r="J246" s="48">
        <f>E246*J167</f>
        <v>0</v>
      </c>
      <c r="K246" s="48">
        <f>E246*K167</f>
        <v>0</v>
      </c>
      <c r="L246" s="77">
        <f>E246*L167</f>
        <v>0</v>
      </c>
      <c r="M246" s="39">
        <f>H246*M162</f>
        <v>0</v>
      </c>
      <c r="N246" s="19">
        <f>E246*N7</f>
        <v>144.4</v>
      </c>
    </row>
    <row r="247" spans="2:14" s="15" customFormat="1" ht="13.5">
      <c r="B247" s="16"/>
      <c r="C247" s="42" t="s">
        <v>72</v>
      </c>
      <c r="D247" s="12" t="s">
        <v>21</v>
      </c>
      <c r="E247" s="44">
        <v>1.91</v>
      </c>
      <c r="F247" s="65"/>
      <c r="G247" s="66"/>
      <c r="H247" s="52"/>
      <c r="I247" s="48"/>
      <c r="J247" s="48"/>
      <c r="K247" s="48"/>
      <c r="L247" s="77"/>
      <c r="M247" s="39"/>
      <c r="N247" s="19"/>
    </row>
    <row r="248" spans="2:14" s="15" customFormat="1" ht="13.5">
      <c r="B248" s="16"/>
      <c r="C248" s="11" t="s">
        <v>17</v>
      </c>
      <c r="D248" s="12" t="s">
        <v>21</v>
      </c>
      <c r="E248" s="44">
        <f>E246+E247</f>
        <v>4.88</v>
      </c>
      <c r="F248" s="66">
        <f>E248*F8</f>
        <v>311.44</v>
      </c>
      <c r="G248" s="66">
        <f>E248*N163</f>
        <v>0</v>
      </c>
      <c r="H248" s="170">
        <v>8.708</v>
      </c>
      <c r="I248" s="44">
        <v>8.708</v>
      </c>
      <c r="J248" s="44">
        <v>8.708</v>
      </c>
      <c r="K248" s="44">
        <v>8.708</v>
      </c>
      <c r="L248" s="44">
        <v>8.708</v>
      </c>
      <c r="M248" s="19">
        <f>E248*M163</f>
        <v>0</v>
      </c>
      <c r="N248" s="19">
        <f>E248*N8</f>
        <v>325.69</v>
      </c>
    </row>
    <row r="249" spans="2:14" s="15" customFormat="1" ht="13.5">
      <c r="B249" s="16"/>
      <c r="C249" s="18" t="s">
        <v>5</v>
      </c>
      <c r="D249" s="12" t="s">
        <v>21</v>
      </c>
      <c r="E249" s="19"/>
      <c r="F249" s="71">
        <f>F246+F248</f>
        <v>449.52</v>
      </c>
      <c r="G249" s="71">
        <f aca="true" t="shared" si="35" ref="G249:N249">G246+G248</f>
        <v>66.44</v>
      </c>
      <c r="H249" s="71">
        <f t="shared" si="35"/>
        <v>8.71</v>
      </c>
      <c r="I249" s="71">
        <f t="shared" si="35"/>
        <v>8.71</v>
      </c>
      <c r="J249" s="71">
        <f t="shared" si="35"/>
        <v>8.71</v>
      </c>
      <c r="K249" s="71">
        <f t="shared" si="35"/>
        <v>8.71</v>
      </c>
      <c r="L249" s="71">
        <f t="shared" si="35"/>
        <v>8.71</v>
      </c>
      <c r="M249" s="71">
        <f t="shared" si="35"/>
        <v>0</v>
      </c>
      <c r="N249" s="71">
        <f t="shared" si="35"/>
        <v>470.09</v>
      </c>
    </row>
    <row r="250" spans="2:14" s="15" customFormat="1" ht="13.5">
      <c r="B250" s="171"/>
      <c r="C250" s="172"/>
      <c r="D250" s="166"/>
      <c r="E250" s="173"/>
      <c r="F250" s="174"/>
      <c r="G250" s="174"/>
      <c r="H250" s="169"/>
      <c r="I250" s="173"/>
      <c r="J250" s="173"/>
      <c r="K250" s="173"/>
      <c r="L250" s="173"/>
      <c r="M250" s="168"/>
      <c r="N250" s="168"/>
    </row>
    <row r="251" spans="2:14" s="15" customFormat="1" ht="93" customHeight="1">
      <c r="B251" s="26" t="s">
        <v>0</v>
      </c>
      <c r="C251" s="26" t="s">
        <v>19</v>
      </c>
      <c r="D251" s="26" t="s">
        <v>20</v>
      </c>
      <c r="E251" s="26" t="str">
        <f>E10</f>
        <v>Норматив потребления коммунальной услуги, куб.метров в месяц на человека</v>
      </c>
      <c r="F251" s="26" t="str">
        <f>F10</f>
        <v>Стоимость                              с 01 января 2021г.                       по                                  30 июня 2021 г.</v>
      </c>
      <c r="G251" s="26" t="s">
        <v>53</v>
      </c>
      <c r="H251" s="249" t="s">
        <v>65</v>
      </c>
      <c r="I251" s="249"/>
      <c r="J251" s="249"/>
      <c r="K251" s="249"/>
      <c r="L251" s="249"/>
      <c r="M251" s="26" t="s">
        <v>69</v>
      </c>
      <c r="N251" s="229" t="str">
        <f>N223</f>
        <v>Стоимость             с 01 июля 2021 г. по 31 декабря 2021 г. </v>
      </c>
    </row>
    <row r="252" spans="2:14" s="15" customFormat="1" ht="27" hidden="1">
      <c r="B252" s="5"/>
      <c r="C252" s="6"/>
      <c r="D252" s="7"/>
      <c r="E252" s="8"/>
      <c r="F252" s="71"/>
      <c r="G252" s="71"/>
      <c r="H252" s="126" t="s">
        <v>59</v>
      </c>
      <c r="I252" s="53" t="s">
        <v>60</v>
      </c>
      <c r="J252" s="53" t="s">
        <v>61</v>
      </c>
      <c r="K252" s="53" t="s">
        <v>62</v>
      </c>
      <c r="L252" s="76" t="s">
        <v>186</v>
      </c>
      <c r="M252" s="75"/>
      <c r="N252" s="55"/>
    </row>
    <row r="253" spans="2:14" s="15" customFormat="1" ht="13.5" hidden="1">
      <c r="B253" s="5"/>
      <c r="C253" s="109" t="s">
        <v>63</v>
      </c>
      <c r="D253" s="110"/>
      <c r="E253" s="111"/>
      <c r="F253" s="111"/>
      <c r="G253" s="129"/>
      <c r="H253" s="130">
        <v>1.1</v>
      </c>
      <c r="I253" s="114">
        <v>1.2</v>
      </c>
      <c r="J253" s="114">
        <v>1.4</v>
      </c>
      <c r="K253" s="114">
        <v>1.5</v>
      </c>
      <c r="L253" s="115">
        <v>1.6</v>
      </c>
      <c r="M253" s="116"/>
      <c r="N253" s="117"/>
    </row>
    <row r="254" spans="2:14" s="15" customFormat="1" ht="101.25" customHeight="1">
      <c r="B254" s="250" t="s">
        <v>64</v>
      </c>
      <c r="C254" s="251"/>
      <c r="D254" s="251"/>
      <c r="E254" s="251"/>
      <c r="F254" s="251"/>
      <c r="G254" s="251"/>
      <c r="H254" s="251"/>
      <c r="I254" s="251"/>
      <c r="J254" s="251"/>
      <c r="K254" s="251"/>
      <c r="L254" s="251"/>
      <c r="M254" s="251"/>
      <c r="N254" s="252"/>
    </row>
    <row r="255" spans="2:14" s="15" customFormat="1" ht="30" customHeight="1">
      <c r="B255" s="32" t="s">
        <v>148</v>
      </c>
      <c r="C255" s="131" t="s">
        <v>32</v>
      </c>
      <c r="D255" s="132"/>
      <c r="E255" s="37"/>
      <c r="F255" s="133"/>
      <c r="G255" s="13"/>
      <c r="H255" s="123"/>
      <c r="I255" s="37"/>
      <c r="J255" s="37"/>
      <c r="K255" s="37"/>
      <c r="L255" s="79"/>
      <c r="M255" s="134"/>
      <c r="N255" s="37"/>
    </row>
    <row r="256" spans="2:14" s="15" customFormat="1" ht="13.5">
      <c r="B256" s="16" t="s">
        <v>149</v>
      </c>
      <c r="C256" s="11" t="s">
        <v>22</v>
      </c>
      <c r="D256" s="12" t="s">
        <v>2</v>
      </c>
      <c r="E256" s="59">
        <v>1.825</v>
      </c>
      <c r="F256" s="91">
        <f>E256*F7</f>
        <v>84.84</v>
      </c>
      <c r="G256" s="19">
        <f>E256*N7</f>
        <v>88.73</v>
      </c>
      <c r="H256" s="135">
        <f>E256*H12</f>
        <v>2.0075</v>
      </c>
      <c r="I256" s="101">
        <f>E256*I12</f>
        <v>2.19</v>
      </c>
      <c r="J256" s="28">
        <f>E256*J12</f>
        <v>2.555</v>
      </c>
      <c r="K256" s="28">
        <f>E256*K12</f>
        <v>2.7375</v>
      </c>
      <c r="L256" s="87">
        <f>E256*L12</f>
        <v>2.92</v>
      </c>
      <c r="M256" s="39">
        <f>H256*M7</f>
        <v>0</v>
      </c>
      <c r="N256" s="19">
        <f>E256*N7</f>
        <v>88.73</v>
      </c>
    </row>
    <row r="257" spans="2:14" s="15" customFormat="1" ht="13.5">
      <c r="B257" s="16" t="s">
        <v>150</v>
      </c>
      <c r="C257" s="11" t="s">
        <v>23</v>
      </c>
      <c r="D257" s="12" t="s">
        <v>2</v>
      </c>
      <c r="E257" s="59">
        <v>0.915</v>
      </c>
      <c r="F257" s="91">
        <f>E257*F7</f>
        <v>42.54</v>
      </c>
      <c r="G257" s="19">
        <f>E257*N7</f>
        <v>44.49</v>
      </c>
      <c r="H257" s="135">
        <f>E257*H12</f>
        <v>1.0065</v>
      </c>
      <c r="I257" s="101">
        <f>E257*I12</f>
        <v>1.098</v>
      </c>
      <c r="J257" s="28">
        <f>E257*J12</f>
        <v>1.281</v>
      </c>
      <c r="K257" s="28">
        <f>E257*K12</f>
        <v>1.3725</v>
      </c>
      <c r="L257" s="87">
        <f>E257*L12</f>
        <v>1.464</v>
      </c>
      <c r="M257" s="39">
        <f>H257*M7</f>
        <v>0</v>
      </c>
      <c r="N257" s="19">
        <f>E257*N7</f>
        <v>44.49</v>
      </c>
    </row>
    <row r="258" spans="2:14" s="15" customFormat="1" ht="13.5">
      <c r="B258" s="16" t="s">
        <v>151</v>
      </c>
      <c r="C258" s="11" t="s">
        <v>24</v>
      </c>
      <c r="D258" s="12" t="s">
        <v>2</v>
      </c>
      <c r="E258" s="59">
        <v>1.825</v>
      </c>
      <c r="F258" s="91">
        <f>E258*F7</f>
        <v>84.84</v>
      </c>
      <c r="G258" s="19">
        <f>E258*N7</f>
        <v>88.73</v>
      </c>
      <c r="H258" s="135">
        <f>E258*H12</f>
        <v>2.0075</v>
      </c>
      <c r="I258" s="101">
        <f>E258*I12</f>
        <v>2.19</v>
      </c>
      <c r="J258" s="28">
        <f>E258*J12</f>
        <v>2.555</v>
      </c>
      <c r="K258" s="28">
        <f>E258*K12</f>
        <v>2.7375</v>
      </c>
      <c r="L258" s="87">
        <f>E258*L12</f>
        <v>2.92</v>
      </c>
      <c r="M258" s="39">
        <f>H258*M7</f>
        <v>0</v>
      </c>
      <c r="N258" s="19">
        <f>E258*N7</f>
        <v>88.73</v>
      </c>
    </row>
    <row r="259" spans="2:14" s="15" customFormat="1" ht="13.5">
      <c r="B259" s="16" t="s">
        <v>152</v>
      </c>
      <c r="C259" s="11" t="s">
        <v>25</v>
      </c>
      <c r="D259" s="12" t="s">
        <v>2</v>
      </c>
      <c r="E259" s="59">
        <v>0.915</v>
      </c>
      <c r="F259" s="91">
        <f>E259*F7</f>
        <v>42.54</v>
      </c>
      <c r="G259" s="19">
        <f>E259*N7</f>
        <v>44.49</v>
      </c>
      <c r="H259" s="135">
        <f>E259*H12</f>
        <v>1.0065</v>
      </c>
      <c r="I259" s="101">
        <f>E259*I12</f>
        <v>1.098</v>
      </c>
      <c r="J259" s="28">
        <f>E259*J12</f>
        <v>1.281</v>
      </c>
      <c r="K259" s="28">
        <f>E259*K12</f>
        <v>1.3725</v>
      </c>
      <c r="L259" s="87">
        <f>E259*L12</f>
        <v>1.464</v>
      </c>
      <c r="M259" s="39">
        <f>H259*M7</f>
        <v>0</v>
      </c>
      <c r="N259" s="19">
        <f>E259*N7</f>
        <v>44.49</v>
      </c>
    </row>
    <row r="260" spans="2:14" s="15" customFormat="1" ht="13.5">
      <c r="B260" s="16" t="s">
        <v>153</v>
      </c>
      <c r="C260" s="11" t="s">
        <v>26</v>
      </c>
      <c r="D260" s="12" t="s">
        <v>2</v>
      </c>
      <c r="E260" s="59">
        <v>0.305</v>
      </c>
      <c r="F260" s="91">
        <f>E260*F7</f>
        <v>14.18</v>
      </c>
      <c r="G260" s="19">
        <f>E260*N7</f>
        <v>14.83</v>
      </c>
      <c r="H260" s="135">
        <f>E260*H12</f>
        <v>0.3355</v>
      </c>
      <c r="I260" s="101">
        <f>E260*I12</f>
        <v>0.366</v>
      </c>
      <c r="J260" s="28">
        <f>E260*J12</f>
        <v>0.427</v>
      </c>
      <c r="K260" s="28">
        <f>E260*K12</f>
        <v>0.4575</v>
      </c>
      <c r="L260" s="87">
        <f>E260*L12</f>
        <v>0.488</v>
      </c>
      <c r="M260" s="39">
        <f>H260*M7</f>
        <v>0</v>
      </c>
      <c r="N260" s="19">
        <f>E260*N7</f>
        <v>14.83</v>
      </c>
    </row>
    <row r="261" spans="2:14" s="15" customFormat="1" ht="13.5">
      <c r="B261" s="16" t="s">
        <v>154</v>
      </c>
      <c r="C261" s="11" t="s">
        <v>27</v>
      </c>
      <c r="D261" s="12" t="s">
        <v>2</v>
      </c>
      <c r="E261" s="59">
        <v>0.076</v>
      </c>
      <c r="F261" s="91">
        <f>E261*F7</f>
        <v>3.53</v>
      </c>
      <c r="G261" s="19">
        <f>E261*N7</f>
        <v>3.7</v>
      </c>
      <c r="H261" s="135">
        <f>E261*H12</f>
        <v>0.0836</v>
      </c>
      <c r="I261" s="101">
        <f>E261*I12</f>
        <v>0.0912</v>
      </c>
      <c r="J261" s="28">
        <f>E261*J12</f>
        <v>0.1064</v>
      </c>
      <c r="K261" s="28">
        <f>E261*K12</f>
        <v>0.114</v>
      </c>
      <c r="L261" s="87">
        <f>E261*L12</f>
        <v>0.1216</v>
      </c>
      <c r="M261" s="39">
        <f>H261*M7</f>
        <v>0</v>
      </c>
      <c r="N261" s="19">
        <f>E261*N7</f>
        <v>3.7</v>
      </c>
    </row>
    <row r="262" spans="2:14" s="15" customFormat="1" ht="13.5">
      <c r="B262" s="16" t="s">
        <v>155</v>
      </c>
      <c r="C262" s="11" t="s">
        <v>28</v>
      </c>
      <c r="D262" s="12" t="s">
        <v>2</v>
      </c>
      <c r="E262" s="59">
        <v>0.03</v>
      </c>
      <c r="F262" s="91">
        <f>E262*F7</f>
        <v>1.39</v>
      </c>
      <c r="G262" s="19">
        <f>E262*N7</f>
        <v>1.46</v>
      </c>
      <c r="H262" s="135">
        <f>E262*H12</f>
        <v>0.033</v>
      </c>
      <c r="I262" s="101">
        <f>E262*I12</f>
        <v>0.036</v>
      </c>
      <c r="J262" s="28">
        <f>E262*J12</f>
        <v>0.042</v>
      </c>
      <c r="K262" s="28">
        <f>E262*K12</f>
        <v>0.045</v>
      </c>
      <c r="L262" s="87">
        <f>E262*L12</f>
        <v>0.048</v>
      </c>
      <c r="M262" s="39">
        <f>H262*M7</f>
        <v>0</v>
      </c>
      <c r="N262" s="19">
        <f>E262*N7</f>
        <v>1.46</v>
      </c>
    </row>
    <row r="263" spans="2:14" s="15" customFormat="1" ht="13.5">
      <c r="B263" s="16" t="s">
        <v>156</v>
      </c>
      <c r="C263" s="11" t="s">
        <v>29</v>
      </c>
      <c r="D263" s="12" t="s">
        <v>2</v>
      </c>
      <c r="E263" s="59">
        <v>0.06</v>
      </c>
      <c r="F263" s="91">
        <f>E263*F7</f>
        <v>2.79</v>
      </c>
      <c r="G263" s="19">
        <f>E263*N7</f>
        <v>2.92</v>
      </c>
      <c r="H263" s="135">
        <f>E263*H12</f>
        <v>0.066</v>
      </c>
      <c r="I263" s="101">
        <f>E263*I12</f>
        <v>0.072</v>
      </c>
      <c r="J263" s="28">
        <f>E263*J12</f>
        <v>0.084</v>
      </c>
      <c r="K263" s="28">
        <f>E263*K12</f>
        <v>0.09</v>
      </c>
      <c r="L263" s="87">
        <f>E263*L12</f>
        <v>0.096</v>
      </c>
      <c r="M263" s="39">
        <f>H263*M7</f>
        <v>0</v>
      </c>
      <c r="N263" s="19">
        <f>E263*N7</f>
        <v>2.92</v>
      </c>
    </row>
    <row r="264" spans="2:14" s="15" customFormat="1" ht="13.5">
      <c r="B264" s="45" t="s">
        <v>157</v>
      </c>
      <c r="C264" s="11" t="s">
        <v>50</v>
      </c>
      <c r="D264" s="12" t="s">
        <v>21</v>
      </c>
      <c r="E264" s="59">
        <v>0.22</v>
      </c>
      <c r="F264" s="91">
        <f>E264*F7</f>
        <v>10.23</v>
      </c>
      <c r="G264" s="19">
        <f>E264*N7</f>
        <v>10.7</v>
      </c>
      <c r="H264" s="135">
        <f>E264*H12</f>
        <v>0.242</v>
      </c>
      <c r="I264" s="101">
        <f>E264*I12</f>
        <v>0.264</v>
      </c>
      <c r="J264" s="28">
        <f>E264*J12</f>
        <v>0.308</v>
      </c>
      <c r="K264" s="28">
        <f>E264*K12</f>
        <v>0.33</v>
      </c>
      <c r="L264" s="87">
        <f>E264*L12</f>
        <v>0.352</v>
      </c>
      <c r="M264" s="39">
        <f>H264*M7</f>
        <v>0</v>
      </c>
      <c r="N264" s="19">
        <f>E264*N7</f>
        <v>10.7</v>
      </c>
    </row>
    <row r="265" spans="2:14" s="15" customFormat="1" ht="13.5">
      <c r="B265" s="45" t="s">
        <v>158</v>
      </c>
      <c r="C265" s="11" t="s">
        <v>51</v>
      </c>
      <c r="D265" s="12" t="s">
        <v>21</v>
      </c>
      <c r="E265" s="59">
        <v>0.14</v>
      </c>
      <c r="F265" s="91">
        <f>E265*F7</f>
        <v>6.51</v>
      </c>
      <c r="G265" s="19">
        <f>E265*N7</f>
        <v>6.81</v>
      </c>
      <c r="H265" s="135">
        <f>E265*H12</f>
        <v>0.154</v>
      </c>
      <c r="I265" s="101">
        <f>E265*I12</f>
        <v>0.168</v>
      </c>
      <c r="J265" s="28">
        <f>E265*J12</f>
        <v>0.196</v>
      </c>
      <c r="K265" s="28">
        <f>E265*K12</f>
        <v>0.21</v>
      </c>
      <c r="L265" s="87">
        <f>E265*L12</f>
        <v>0.224</v>
      </c>
      <c r="M265" s="39">
        <f>H265*M7</f>
        <v>0</v>
      </c>
      <c r="N265" s="19">
        <f>E265*N7</f>
        <v>6.81</v>
      </c>
    </row>
    <row r="266" spans="2:14" s="15" customFormat="1" ht="15" customHeight="1">
      <c r="B266" s="45" t="s">
        <v>159</v>
      </c>
      <c r="C266" s="11" t="s">
        <v>55</v>
      </c>
      <c r="D266" s="46" t="s">
        <v>56</v>
      </c>
      <c r="E266" s="60">
        <v>0.0038</v>
      </c>
      <c r="F266" s="91">
        <f>E266*F7</f>
        <v>0.18</v>
      </c>
      <c r="G266" s="19">
        <f>E266*N7</f>
        <v>0.18</v>
      </c>
      <c r="H266" s="124">
        <f>E266*H12</f>
        <v>0.00418</v>
      </c>
      <c r="I266" s="101">
        <f>E266*I12</f>
        <v>0.00456</v>
      </c>
      <c r="J266" s="28">
        <f>E266*J12</f>
        <v>0.0053</v>
      </c>
      <c r="K266" s="28">
        <f>E266*K12</f>
        <v>0.0057</v>
      </c>
      <c r="L266" s="87">
        <f>E266*L12</f>
        <v>0.0061</v>
      </c>
      <c r="M266" s="39">
        <f>H266*M7</f>
        <v>0</v>
      </c>
      <c r="N266" s="19">
        <f>E266*N7</f>
        <v>0.18</v>
      </c>
    </row>
    <row r="267" spans="2:14" s="15" customFormat="1" ht="27">
      <c r="B267" s="45" t="s">
        <v>160</v>
      </c>
      <c r="C267" s="11" t="s">
        <v>57</v>
      </c>
      <c r="D267" s="46" t="s">
        <v>56</v>
      </c>
      <c r="E267" s="59">
        <v>0.1</v>
      </c>
      <c r="F267" s="91">
        <f>E267*F7</f>
        <v>4.65</v>
      </c>
      <c r="G267" s="19">
        <f>E267*N7</f>
        <v>4.86</v>
      </c>
      <c r="H267" s="124">
        <f>E267*H12</f>
        <v>0.11</v>
      </c>
      <c r="I267" s="27">
        <f>E267*I12</f>
        <v>0.12</v>
      </c>
      <c r="J267" s="27">
        <f>E267*J12</f>
        <v>0.14</v>
      </c>
      <c r="K267" s="27">
        <f>E267*K12</f>
        <v>0.15</v>
      </c>
      <c r="L267" s="86">
        <f>E267*L12</f>
        <v>0.16</v>
      </c>
      <c r="M267" s="39">
        <f>H267*M7</f>
        <v>0</v>
      </c>
      <c r="N267" s="19">
        <f>E267*N7</f>
        <v>4.86</v>
      </c>
    </row>
    <row r="268" spans="2:14" s="15" customFormat="1" ht="27">
      <c r="B268" s="45" t="s">
        <v>161</v>
      </c>
      <c r="C268" s="11" t="s">
        <v>58</v>
      </c>
      <c r="D268" s="46" t="s">
        <v>56</v>
      </c>
      <c r="E268" s="59">
        <v>0.01</v>
      </c>
      <c r="F268" s="91">
        <f>E268*F7</f>
        <v>0.46</v>
      </c>
      <c r="G268" s="19">
        <f>E268*N7</f>
        <v>0.49</v>
      </c>
      <c r="H268" s="124">
        <f>E268*H12</f>
        <v>0.011</v>
      </c>
      <c r="I268" s="27">
        <f>E268*I12</f>
        <v>0.012</v>
      </c>
      <c r="J268" s="27">
        <f>E268*J12</f>
        <v>0.014</v>
      </c>
      <c r="K268" s="27">
        <f>E268*K12</f>
        <v>0.015</v>
      </c>
      <c r="L268" s="86">
        <f>E268*L12</f>
        <v>0.016</v>
      </c>
      <c r="M268" s="39">
        <f>H268*M7</f>
        <v>0</v>
      </c>
      <c r="N268" s="19">
        <f>E268*N7</f>
        <v>0.49</v>
      </c>
    </row>
    <row r="269" spans="2:14" s="15" customFormat="1" ht="27" customHeight="1">
      <c r="B269" s="16" t="s">
        <v>162</v>
      </c>
      <c r="C269" s="18" t="s">
        <v>36</v>
      </c>
      <c r="D269" s="12"/>
      <c r="E269" s="59"/>
      <c r="F269" s="91"/>
      <c r="G269" s="19"/>
      <c r="H269" s="124"/>
      <c r="I269" s="27"/>
      <c r="J269" s="27"/>
      <c r="K269" s="27"/>
      <c r="L269" s="86"/>
      <c r="M269" s="35"/>
      <c r="N269" s="13"/>
    </row>
    <row r="270" spans="2:14" s="15" customFormat="1" ht="62.25" customHeight="1">
      <c r="B270" s="16"/>
      <c r="C270" s="21" t="s">
        <v>37</v>
      </c>
      <c r="D270" s="29" t="s">
        <v>49</v>
      </c>
      <c r="E270" s="61">
        <v>18.3</v>
      </c>
      <c r="F270" s="92">
        <f>E270*F7</f>
        <v>850.77</v>
      </c>
      <c r="G270" s="31">
        <f>E270*N7</f>
        <v>889.75</v>
      </c>
      <c r="H270" s="136">
        <f>E270*H12</f>
        <v>20.13</v>
      </c>
      <c r="I270" s="30">
        <f>E270*I12</f>
        <v>21.96</v>
      </c>
      <c r="J270" s="30">
        <f>E270*J12</f>
        <v>25.62</v>
      </c>
      <c r="K270" s="30">
        <f>E270*K12</f>
        <v>27.45</v>
      </c>
      <c r="L270" s="88">
        <f>E270*L12</f>
        <v>29.28</v>
      </c>
      <c r="M270" s="85">
        <f>H270*M7</f>
        <v>0</v>
      </c>
      <c r="N270" s="31">
        <f>E270*N7</f>
        <v>889.75</v>
      </c>
    </row>
    <row r="271" spans="2:14" s="15" customFormat="1" ht="30" customHeight="1">
      <c r="B271" s="16" t="s">
        <v>163</v>
      </c>
      <c r="C271" s="63" t="s">
        <v>66</v>
      </c>
      <c r="D271" s="29"/>
      <c r="E271" s="61"/>
      <c r="F271" s="92"/>
      <c r="G271" s="31"/>
      <c r="H271" s="136"/>
      <c r="I271" s="30"/>
      <c r="J271" s="30"/>
      <c r="K271" s="30"/>
      <c r="L271" s="88"/>
      <c r="M271" s="85"/>
      <c r="N271" s="31"/>
    </row>
    <row r="272" spans="2:14" ht="66" customHeight="1" thickBot="1">
      <c r="B272" s="47"/>
      <c r="C272" s="21" t="s">
        <v>52</v>
      </c>
      <c r="D272" s="29" t="s">
        <v>49</v>
      </c>
      <c r="E272" s="62">
        <v>6.1</v>
      </c>
      <c r="F272" s="94">
        <f>E272*F7</f>
        <v>283.59</v>
      </c>
      <c r="G272" s="93">
        <f>E272*N7</f>
        <v>296.58</v>
      </c>
      <c r="H272" s="137">
        <f>E272*H12</f>
        <v>6.71</v>
      </c>
      <c r="I272" s="89">
        <f>E272*I12</f>
        <v>7.32</v>
      </c>
      <c r="J272" s="89">
        <f>E272*J12</f>
        <v>8.54</v>
      </c>
      <c r="K272" s="89">
        <f>E272*K12</f>
        <v>9.15</v>
      </c>
      <c r="L272" s="90">
        <f>E272*L12</f>
        <v>9.76</v>
      </c>
      <c r="M272" s="85">
        <f>H272*M7</f>
        <v>0</v>
      </c>
      <c r="N272" s="31">
        <f>E272*N7</f>
        <v>296.58</v>
      </c>
    </row>
    <row r="273" spans="2:14" ht="136.5" customHeight="1" hidden="1">
      <c r="B273" s="244" t="s">
        <v>188</v>
      </c>
      <c r="C273" s="245"/>
      <c r="D273" s="245"/>
      <c r="E273" s="245"/>
      <c r="F273" s="245"/>
      <c r="G273" s="245"/>
      <c r="H273" s="245"/>
      <c r="I273" s="245"/>
      <c r="J273" s="245"/>
      <c r="K273" s="245"/>
      <c r="L273" s="245"/>
      <c r="M273" s="245"/>
      <c r="N273" s="246"/>
    </row>
    <row r="274" spans="2:14" ht="41.25" hidden="1">
      <c r="B274" s="32"/>
      <c r="C274" s="40" t="s">
        <v>33</v>
      </c>
      <c r="D274" s="12" t="s">
        <v>34</v>
      </c>
      <c r="E274" s="60">
        <v>0.0319</v>
      </c>
      <c r="F274" s="91">
        <f>E274*F7</f>
        <v>1.48</v>
      </c>
      <c r="G274" s="19">
        <f>E274*N7</f>
        <v>1.55</v>
      </c>
      <c r="H274" s="124">
        <f>E274*H12</f>
        <v>0.03509</v>
      </c>
      <c r="I274" s="101">
        <f>E274*I12</f>
        <v>0.03828</v>
      </c>
      <c r="J274" s="101">
        <f>E274*J12</f>
        <v>0.04466</v>
      </c>
      <c r="K274" s="101">
        <f>E274*K12</f>
        <v>0.04785</v>
      </c>
      <c r="L274" s="101">
        <f>E274*L12</f>
        <v>0.05104</v>
      </c>
      <c r="M274" s="19">
        <f>H274*M7</f>
        <v>0</v>
      </c>
      <c r="N274" s="19">
        <f>E274*N7</f>
        <v>1.55</v>
      </c>
    </row>
    <row r="275" spans="2:14" ht="15">
      <c r="B275" s="164"/>
      <c r="C275" s="165"/>
      <c r="D275" s="166"/>
      <c r="E275" s="167"/>
      <c r="F275" s="168"/>
      <c r="G275" s="168"/>
      <c r="H275" s="169"/>
      <c r="I275" s="169"/>
      <c r="J275" s="169"/>
      <c r="K275" s="169"/>
      <c r="L275" s="169"/>
      <c r="M275" s="168"/>
      <c r="N275" s="168"/>
    </row>
    <row r="276" spans="2:14" ht="15">
      <c r="B276" s="164"/>
      <c r="C276" s="165"/>
      <c r="D276" s="166"/>
      <c r="E276" s="167"/>
      <c r="F276" s="168"/>
      <c r="G276" s="168"/>
      <c r="H276" s="169"/>
      <c r="I276" s="169"/>
      <c r="J276" s="169"/>
      <c r="K276" s="169"/>
      <c r="L276" s="169"/>
      <c r="M276" s="168"/>
      <c r="N276" s="168"/>
    </row>
    <row r="277" spans="2:14" ht="15">
      <c r="B277" s="164"/>
      <c r="C277" s="165"/>
      <c r="D277" s="166"/>
      <c r="E277" s="167"/>
      <c r="F277" s="168"/>
      <c r="G277" s="168"/>
      <c r="H277" s="169"/>
      <c r="I277" s="169"/>
      <c r="J277" s="169"/>
      <c r="K277" s="169"/>
      <c r="L277" s="169"/>
      <c r="M277" s="168"/>
      <c r="N277" s="168"/>
    </row>
    <row r="278" ht="15">
      <c r="B278" s="1"/>
    </row>
    <row r="279" spans="3:14" ht="15">
      <c r="C279" s="95"/>
      <c r="D279" s="95"/>
      <c r="E279" s="95"/>
      <c r="F279" s="95"/>
      <c r="G279" s="95" t="s">
        <v>67</v>
      </c>
      <c r="H279" s="103"/>
      <c r="I279" s="95"/>
      <c r="J279" s="95"/>
      <c r="K279" s="95"/>
      <c r="L279" s="95"/>
      <c r="M279" s="95"/>
      <c r="N279" s="95"/>
    </row>
    <row r="280" ht="15">
      <c r="C280" s="2"/>
    </row>
  </sheetData>
  <sheetProtection/>
  <mergeCells count="18">
    <mergeCell ref="B273:N273"/>
    <mergeCell ref="H191:L191"/>
    <mergeCell ref="H223:L223"/>
    <mergeCell ref="H251:L251"/>
    <mergeCell ref="B254:N254"/>
    <mergeCell ref="B5:N5"/>
    <mergeCell ref="B13:N13"/>
    <mergeCell ref="H29:L29"/>
    <mergeCell ref="H62:L62"/>
    <mergeCell ref="H90:L90"/>
    <mergeCell ref="H122:L122"/>
    <mergeCell ref="H155:L155"/>
    <mergeCell ref="B1:N1"/>
    <mergeCell ref="B2:N2"/>
    <mergeCell ref="B4:N4"/>
    <mergeCell ref="B9:N9"/>
    <mergeCell ref="H10:L10"/>
    <mergeCell ref="M11:N11"/>
  </mergeCells>
  <printOptions/>
  <pageMargins left="0.5905511811023623" right="0" top="0.7874015748031497" bottom="0.5905511811023623" header="0.5118110236220472" footer="0.5118110236220472"/>
  <pageSetup horizontalDpi="600" verticalDpi="600" orientation="portrait" paperSize="9" scale="80" r:id="rId1"/>
  <rowBreaks count="6" manualBreakCount="6">
    <brk id="28" min="1" max="13" man="1"/>
    <brk id="89" min="1" max="13" man="1"/>
    <brk id="121" max="255" man="1"/>
    <brk id="154" min="1" max="13" man="1"/>
    <brk id="190" max="255" man="1"/>
    <brk id="222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U301"/>
  <sheetViews>
    <sheetView zoomScalePageLayoutView="0" workbookViewId="0" topLeftCell="B284">
      <selection activeCell="T301" sqref="T301"/>
    </sheetView>
  </sheetViews>
  <sheetFormatPr defaultColWidth="9.125" defaultRowHeight="12.75"/>
  <cols>
    <col min="1" max="1" width="0.5" style="2" hidden="1" customWidth="1"/>
    <col min="2" max="2" width="6.00390625" style="2" customWidth="1"/>
    <col min="3" max="3" width="37.625" style="3" customWidth="1"/>
    <col min="4" max="4" width="7.625" style="2" customWidth="1"/>
    <col min="5" max="5" width="11.375" style="2" customWidth="1"/>
    <col min="6" max="6" width="14.125" style="2" customWidth="1"/>
    <col min="7" max="7" width="15.00390625" style="2" hidden="1" customWidth="1"/>
    <col min="8" max="8" width="11.375" style="102" hidden="1" customWidth="1"/>
    <col min="9" max="11" width="11.375" style="2" hidden="1" customWidth="1"/>
    <col min="12" max="12" width="12.375" style="2" hidden="1" customWidth="1"/>
    <col min="13" max="13" width="16.625" style="2" hidden="1" customWidth="1"/>
    <col min="14" max="14" width="15.50390625" style="2" customWidth="1"/>
    <col min="15" max="16" width="14.375" style="2" customWidth="1"/>
    <col min="17" max="17" width="13.00390625" style="2" customWidth="1"/>
    <col min="18" max="19" width="13.625" style="2" customWidth="1"/>
    <col min="20" max="20" width="12.50390625" style="2" customWidth="1"/>
    <col min="21" max="21" width="12.375" style="2" customWidth="1"/>
    <col min="22" max="16384" width="9.125" style="2" customWidth="1"/>
  </cols>
  <sheetData>
    <row r="1" ht="15" hidden="1"/>
    <row r="2" ht="15" hidden="1"/>
    <row r="3" ht="15" hidden="1"/>
    <row r="4" spans="2:21" ht="96" customHeight="1" hidden="1">
      <c r="B4" s="236" t="s">
        <v>54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"/>
      <c r="R4" s="23"/>
      <c r="S4" s="23"/>
      <c r="T4" s="23"/>
      <c r="U4" s="23"/>
    </row>
    <row r="5" spans="2:21" ht="24" customHeight="1" hidden="1"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23"/>
      <c r="R5" s="23"/>
      <c r="S5" s="23"/>
      <c r="T5" s="23"/>
      <c r="U5" s="23"/>
    </row>
    <row r="6" spans="2:21" ht="65.25" customHeight="1" hidden="1">
      <c r="B6" s="263" t="s">
        <v>189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</row>
    <row r="7" spans="2:16" s="4" customFormat="1" ht="57" customHeight="1" hidden="1">
      <c r="B7" s="24" t="s">
        <v>0</v>
      </c>
      <c r="C7" s="24" t="s">
        <v>19</v>
      </c>
      <c r="D7" s="138" t="s">
        <v>79</v>
      </c>
      <c r="E7" s="104"/>
      <c r="F7" s="24" t="s">
        <v>184</v>
      </c>
      <c r="G7" s="24" t="s">
        <v>70</v>
      </c>
      <c r="H7" s="104"/>
      <c r="I7" s="104"/>
      <c r="J7" s="104"/>
      <c r="K7" s="104"/>
      <c r="L7" s="105"/>
      <c r="M7" s="24" t="s">
        <v>38</v>
      </c>
      <c r="N7" s="24"/>
      <c r="O7" s="24"/>
      <c r="P7" s="24" t="s">
        <v>185</v>
      </c>
    </row>
    <row r="8" spans="2:16" s="15" customFormat="1" ht="13.5" hidden="1">
      <c r="B8" s="10">
        <v>1</v>
      </c>
      <c r="C8" s="11" t="s">
        <v>31</v>
      </c>
      <c r="D8" s="106" t="s">
        <v>18</v>
      </c>
      <c r="E8" s="107"/>
      <c r="F8" s="14">
        <v>39.15</v>
      </c>
      <c r="G8" s="14"/>
      <c r="H8" s="107"/>
      <c r="I8" s="107"/>
      <c r="J8" s="107"/>
      <c r="K8" s="107"/>
      <c r="L8" s="108"/>
      <c r="M8" s="14"/>
      <c r="N8" s="14"/>
      <c r="O8" s="14"/>
      <c r="P8" s="14">
        <v>40.96</v>
      </c>
    </row>
    <row r="9" spans="2:16" s="15" customFormat="1" ht="13.5" hidden="1">
      <c r="B9" s="10">
        <v>2</v>
      </c>
      <c r="C9" s="11" t="s">
        <v>17</v>
      </c>
      <c r="D9" s="106" t="s">
        <v>18</v>
      </c>
      <c r="E9" s="107"/>
      <c r="F9" s="14">
        <v>53.75</v>
      </c>
      <c r="G9" s="14"/>
      <c r="H9" s="107"/>
      <c r="I9" s="107"/>
      <c r="J9" s="107"/>
      <c r="K9" s="107"/>
      <c r="L9" s="108"/>
      <c r="M9" s="14"/>
      <c r="N9" s="14"/>
      <c r="O9" s="14"/>
      <c r="P9" s="14">
        <v>56.23</v>
      </c>
    </row>
    <row r="10" spans="2:16" s="15" customFormat="1" ht="14.25" hidden="1" thickBot="1">
      <c r="B10" s="238" t="s">
        <v>6</v>
      </c>
      <c r="C10" s="239"/>
      <c r="D10" s="239"/>
      <c r="E10" s="239"/>
      <c r="F10" s="239"/>
      <c r="G10" s="239"/>
      <c r="H10" s="240"/>
      <c r="I10" s="240"/>
      <c r="J10" s="240"/>
      <c r="K10" s="240"/>
      <c r="L10" s="240"/>
      <c r="M10" s="239"/>
      <c r="N10" s="239"/>
      <c r="O10" s="239"/>
      <c r="P10" s="241"/>
    </row>
    <row r="11" spans="2:21" s="15" customFormat="1" ht="93" customHeight="1" hidden="1">
      <c r="B11" s="25" t="s">
        <v>0</v>
      </c>
      <c r="C11" s="25" t="s">
        <v>19</v>
      </c>
      <c r="D11" s="25" t="s">
        <v>20</v>
      </c>
      <c r="E11" s="26" t="s">
        <v>78</v>
      </c>
      <c r="F11" s="24" t="s">
        <v>190</v>
      </c>
      <c r="G11" s="26" t="s">
        <v>53</v>
      </c>
      <c r="H11" s="232" t="s">
        <v>68</v>
      </c>
      <c r="I11" s="232"/>
      <c r="J11" s="232"/>
      <c r="K11" s="232"/>
      <c r="L11" s="233"/>
      <c r="M11" s="74" t="s">
        <v>69</v>
      </c>
      <c r="N11" s="74"/>
      <c r="O11" s="74"/>
      <c r="P11" s="154" t="s">
        <v>183</v>
      </c>
      <c r="Q11" s="96"/>
      <c r="R11" s="96"/>
      <c r="S11" s="96"/>
      <c r="T11" s="96"/>
      <c r="U11" s="96"/>
    </row>
    <row r="12" spans="2:21" s="15" customFormat="1" ht="27" hidden="1">
      <c r="B12" s="5"/>
      <c r="C12" s="6"/>
      <c r="D12" s="7"/>
      <c r="E12" s="8"/>
      <c r="F12" s="64"/>
      <c r="G12" s="73"/>
      <c r="H12" s="100" t="s">
        <v>59</v>
      </c>
      <c r="I12" s="53" t="s">
        <v>60</v>
      </c>
      <c r="J12" s="53" t="s">
        <v>61</v>
      </c>
      <c r="K12" s="53" t="s">
        <v>62</v>
      </c>
      <c r="L12" s="76" t="s">
        <v>186</v>
      </c>
      <c r="M12" s="242"/>
      <c r="N12" s="242"/>
      <c r="O12" s="242"/>
      <c r="P12" s="243"/>
      <c r="Q12" s="96"/>
      <c r="R12" s="96"/>
      <c r="S12" s="96"/>
      <c r="T12" s="96"/>
      <c r="U12" s="96"/>
    </row>
    <row r="13" spans="2:21" s="15" customFormat="1" ht="13.5" hidden="1">
      <c r="B13" s="5"/>
      <c r="C13" s="109" t="s">
        <v>63</v>
      </c>
      <c r="D13" s="110"/>
      <c r="E13" s="111"/>
      <c r="F13" s="111"/>
      <c r="G13" s="112"/>
      <c r="H13" s="113">
        <v>1.1</v>
      </c>
      <c r="I13" s="114">
        <v>1.2</v>
      </c>
      <c r="J13" s="114">
        <v>1.4</v>
      </c>
      <c r="K13" s="114">
        <v>1.5</v>
      </c>
      <c r="L13" s="115">
        <v>1.6</v>
      </c>
      <c r="M13" s="116"/>
      <c r="N13" s="116"/>
      <c r="O13" s="116"/>
      <c r="P13" s="117"/>
      <c r="Q13" s="96"/>
      <c r="R13" s="96"/>
      <c r="S13" s="96"/>
      <c r="T13" s="96"/>
      <c r="U13" s="96"/>
    </row>
    <row r="14" spans="2:16" s="15" customFormat="1" ht="57.75" customHeight="1" hidden="1">
      <c r="B14" s="250" t="s">
        <v>71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2"/>
    </row>
    <row r="15" spans="2:16" s="15" customFormat="1" ht="76.5" customHeight="1" hidden="1">
      <c r="B15" s="32" t="s">
        <v>3</v>
      </c>
      <c r="C15" s="150" t="s">
        <v>73</v>
      </c>
      <c r="D15" s="118"/>
      <c r="E15" s="119"/>
      <c r="F15" s="119"/>
      <c r="G15" s="22"/>
      <c r="H15" s="122"/>
      <c r="I15" s="119"/>
      <c r="J15" s="119"/>
      <c r="K15" s="119"/>
      <c r="L15" s="120"/>
      <c r="M15" s="121"/>
      <c r="N15" s="121"/>
      <c r="O15" s="121"/>
      <c r="P15" s="119"/>
    </row>
    <row r="16" spans="2:20" s="15" customFormat="1" ht="13.5" hidden="1">
      <c r="B16" s="17"/>
      <c r="C16" s="42" t="s">
        <v>35</v>
      </c>
      <c r="D16" s="12" t="s">
        <v>21</v>
      </c>
      <c r="E16" s="44">
        <v>4.17</v>
      </c>
      <c r="F16" s="151">
        <f>E16*F8</f>
        <v>163.26</v>
      </c>
      <c r="G16" s="66">
        <f>E16*P8</f>
        <v>170.8</v>
      </c>
      <c r="H16" s="52">
        <f>E16*H13</f>
        <v>4.587</v>
      </c>
      <c r="I16" s="52">
        <f>E16*I13</f>
        <v>5.004</v>
      </c>
      <c r="J16" s="52">
        <f>E16*J13</f>
        <v>5.838</v>
      </c>
      <c r="K16" s="48">
        <f>E16*K13</f>
        <v>6.255</v>
      </c>
      <c r="L16" s="77">
        <f>E16*L13</f>
        <v>6.672</v>
      </c>
      <c r="M16" s="35">
        <f>H16*M8</f>
        <v>0</v>
      </c>
      <c r="N16" s="35"/>
      <c r="O16" s="35"/>
      <c r="P16" s="13">
        <f>E16*P8</f>
        <v>170.8</v>
      </c>
      <c r="Q16" s="56"/>
      <c r="R16" s="56"/>
      <c r="S16" s="56"/>
      <c r="T16" s="56"/>
    </row>
    <row r="17" spans="2:20" s="15" customFormat="1" ht="13.5" hidden="1">
      <c r="B17" s="17"/>
      <c r="C17" s="42" t="s">
        <v>72</v>
      </c>
      <c r="D17" s="12" t="s">
        <v>21</v>
      </c>
      <c r="E17" s="44">
        <v>3.19</v>
      </c>
      <c r="F17" s="151"/>
      <c r="G17" s="66"/>
      <c r="H17" s="52"/>
      <c r="I17" s="52"/>
      <c r="J17" s="52"/>
      <c r="K17" s="48"/>
      <c r="L17" s="77"/>
      <c r="M17" s="35"/>
      <c r="N17" s="35"/>
      <c r="O17" s="35"/>
      <c r="P17" s="13"/>
      <c r="Q17" s="56"/>
      <c r="R17" s="56"/>
      <c r="S17" s="56"/>
      <c r="T17" s="56"/>
    </row>
    <row r="18" spans="2:20" s="15" customFormat="1" ht="13.5" hidden="1">
      <c r="B18" s="17"/>
      <c r="C18" s="11" t="s">
        <v>17</v>
      </c>
      <c r="D18" s="12" t="s">
        <v>21</v>
      </c>
      <c r="E18" s="44">
        <f>E16+E17</f>
        <v>7.36</v>
      </c>
      <c r="F18" s="152">
        <f>E18*F9</f>
        <v>395.6</v>
      </c>
      <c r="G18" s="66">
        <f>E18*P9</f>
        <v>413.85</v>
      </c>
      <c r="H18" s="52">
        <v>13.508</v>
      </c>
      <c r="I18" s="44">
        <v>13.508</v>
      </c>
      <c r="J18" s="44">
        <v>13.508</v>
      </c>
      <c r="K18" s="44">
        <v>13.508</v>
      </c>
      <c r="L18" s="78">
        <v>13.508</v>
      </c>
      <c r="M18" s="35">
        <f>E18*M9</f>
        <v>0</v>
      </c>
      <c r="N18" s="35"/>
      <c r="O18" s="35"/>
      <c r="P18" s="13">
        <f>E18*P9</f>
        <v>413.85</v>
      </c>
      <c r="Q18" s="56"/>
      <c r="R18" s="56"/>
      <c r="S18" s="56"/>
      <c r="T18" s="56"/>
    </row>
    <row r="19" spans="2:20" s="15" customFormat="1" ht="13.5" hidden="1">
      <c r="B19" s="17"/>
      <c r="C19" s="18" t="s">
        <v>5</v>
      </c>
      <c r="D19" s="12" t="s">
        <v>21</v>
      </c>
      <c r="E19" s="37"/>
      <c r="F19" s="58">
        <f>F16+F18</f>
        <v>558.86</v>
      </c>
      <c r="G19" s="71">
        <f>G16+G18</f>
        <v>584.65</v>
      </c>
      <c r="H19" s="123"/>
      <c r="I19" s="37"/>
      <c r="J19" s="37"/>
      <c r="K19" s="37"/>
      <c r="L19" s="79"/>
      <c r="M19" s="39">
        <f>M16+M18</f>
        <v>0</v>
      </c>
      <c r="N19" s="39"/>
      <c r="O19" s="39"/>
      <c r="P19" s="19">
        <f>P16+P18</f>
        <v>584.65</v>
      </c>
      <c r="Q19" s="56"/>
      <c r="R19" s="56"/>
      <c r="S19" s="56"/>
      <c r="T19" s="56"/>
    </row>
    <row r="20" spans="2:16" s="15" customFormat="1" ht="87" customHeight="1" hidden="1">
      <c r="B20" s="33" t="s">
        <v>7</v>
      </c>
      <c r="C20" s="145" t="s">
        <v>74</v>
      </c>
      <c r="D20" s="41"/>
      <c r="E20" s="13"/>
      <c r="F20" s="13"/>
      <c r="G20" s="71"/>
      <c r="H20" s="124"/>
      <c r="I20" s="13"/>
      <c r="J20" s="13"/>
      <c r="K20" s="13"/>
      <c r="L20" s="80"/>
      <c r="M20" s="35"/>
      <c r="N20" s="35"/>
      <c r="O20" s="35"/>
      <c r="P20" s="13"/>
    </row>
    <row r="21" spans="2:16" s="15" customFormat="1" ht="13.5" hidden="1">
      <c r="B21" s="20"/>
      <c r="C21" s="42" t="s">
        <v>35</v>
      </c>
      <c r="D21" s="12" t="s">
        <v>21</v>
      </c>
      <c r="E21" s="44">
        <v>4.22</v>
      </c>
      <c r="F21" s="151">
        <f>E21*F8</f>
        <v>165.21</v>
      </c>
      <c r="G21" s="66">
        <f>E21*P8</f>
        <v>172.85</v>
      </c>
      <c r="H21" s="52">
        <f>E21*H13</f>
        <v>4.642</v>
      </c>
      <c r="I21" s="48">
        <f>E21*I13</f>
        <v>5.064</v>
      </c>
      <c r="J21" s="48">
        <f>E21*J13</f>
        <v>5.908</v>
      </c>
      <c r="K21" s="48">
        <f>E21*K13</f>
        <v>6.33</v>
      </c>
      <c r="L21" s="77">
        <f>E21*L13</f>
        <v>6.752</v>
      </c>
      <c r="M21" s="35">
        <f>H21*M8</f>
        <v>0</v>
      </c>
      <c r="N21" s="35"/>
      <c r="O21" s="35"/>
      <c r="P21" s="13">
        <f>E21*P8</f>
        <v>172.85</v>
      </c>
    </row>
    <row r="22" spans="2:16" s="15" customFormat="1" ht="13.5" hidden="1">
      <c r="B22" s="20"/>
      <c r="C22" s="42" t="s">
        <v>72</v>
      </c>
      <c r="D22" s="12" t="s">
        <v>21</v>
      </c>
      <c r="E22" s="44">
        <v>3.24</v>
      </c>
      <c r="F22" s="151"/>
      <c r="G22" s="66"/>
      <c r="H22" s="52"/>
      <c r="I22" s="48"/>
      <c r="J22" s="48"/>
      <c r="K22" s="48"/>
      <c r="L22" s="77"/>
      <c r="M22" s="35"/>
      <c r="N22" s="35"/>
      <c r="O22" s="35"/>
      <c r="P22" s="13"/>
    </row>
    <row r="23" spans="2:16" s="15" customFormat="1" ht="13.5" hidden="1">
      <c r="B23" s="20"/>
      <c r="C23" s="11" t="s">
        <v>17</v>
      </c>
      <c r="D23" s="12" t="s">
        <v>21</v>
      </c>
      <c r="E23" s="44">
        <f>E21+E22</f>
        <v>7.46</v>
      </c>
      <c r="F23" s="152">
        <f>E23*F9</f>
        <v>400.98</v>
      </c>
      <c r="G23" s="66">
        <f>E23*P9</f>
        <v>419.48</v>
      </c>
      <c r="H23" s="52">
        <v>13.508</v>
      </c>
      <c r="I23" s="44">
        <v>13.508</v>
      </c>
      <c r="J23" s="44">
        <v>13.508</v>
      </c>
      <c r="K23" s="44">
        <v>13.508</v>
      </c>
      <c r="L23" s="78">
        <v>13.508</v>
      </c>
      <c r="M23" s="35">
        <f>E23*M9</f>
        <v>0</v>
      </c>
      <c r="N23" s="35"/>
      <c r="O23" s="35"/>
      <c r="P23" s="13">
        <f>E23*P9</f>
        <v>419.48</v>
      </c>
    </row>
    <row r="24" spans="2:16" s="15" customFormat="1" ht="15" hidden="1">
      <c r="B24" s="20"/>
      <c r="C24" s="18" t="s">
        <v>5</v>
      </c>
      <c r="D24" s="12" t="s">
        <v>21</v>
      </c>
      <c r="E24" s="38"/>
      <c r="F24" s="65">
        <f>F21+F23</f>
        <v>566.19</v>
      </c>
      <c r="G24" s="66">
        <f>G21+G23</f>
        <v>592.33</v>
      </c>
      <c r="H24" s="125"/>
      <c r="I24" s="49"/>
      <c r="J24" s="49"/>
      <c r="K24" s="49"/>
      <c r="L24" s="81"/>
      <c r="M24" s="39">
        <f>M21+M23</f>
        <v>0</v>
      </c>
      <c r="N24" s="39"/>
      <c r="O24" s="39"/>
      <c r="P24" s="19">
        <f>P21+P23</f>
        <v>592.33</v>
      </c>
    </row>
    <row r="25" spans="2:16" s="15" customFormat="1" ht="88.5" customHeight="1" hidden="1">
      <c r="B25" s="32" t="s">
        <v>1</v>
      </c>
      <c r="C25" s="145" t="s">
        <v>75</v>
      </c>
      <c r="D25" s="41"/>
      <c r="E25" s="13"/>
      <c r="F25" s="68"/>
      <c r="G25" s="71"/>
      <c r="H25" s="124"/>
      <c r="I25" s="35"/>
      <c r="J25" s="35"/>
      <c r="K25" s="35"/>
      <c r="L25" s="83"/>
      <c r="M25" s="35"/>
      <c r="N25" s="35"/>
      <c r="O25" s="35"/>
      <c r="P25" s="13"/>
    </row>
    <row r="26" spans="2:16" s="15" customFormat="1" ht="13.5" hidden="1">
      <c r="B26" s="32"/>
      <c r="C26" s="42" t="s">
        <v>35</v>
      </c>
      <c r="D26" s="12" t="s">
        <v>21</v>
      </c>
      <c r="E26" s="44">
        <v>4.26</v>
      </c>
      <c r="F26" s="151">
        <f>E26*F8</f>
        <v>166.78</v>
      </c>
      <c r="G26" s="66">
        <f>E26*P8</f>
        <v>174.49</v>
      </c>
      <c r="H26" s="52">
        <f>E26*H13</f>
        <v>4.686</v>
      </c>
      <c r="I26" s="48">
        <f>E26*I13</f>
        <v>5.112</v>
      </c>
      <c r="J26" s="48">
        <f>E26*J13</f>
        <v>5.964</v>
      </c>
      <c r="K26" s="48">
        <f>E26*K13</f>
        <v>6.39</v>
      </c>
      <c r="L26" s="77">
        <f>E26*L13</f>
        <v>6.816</v>
      </c>
      <c r="M26" s="35">
        <f>H26*M8</f>
        <v>0</v>
      </c>
      <c r="N26" s="35"/>
      <c r="O26" s="35"/>
      <c r="P26" s="13">
        <f>E26*P8</f>
        <v>174.49</v>
      </c>
    </row>
    <row r="27" spans="2:16" s="15" customFormat="1" ht="13.5" hidden="1">
      <c r="B27" s="32"/>
      <c r="C27" s="42" t="s">
        <v>72</v>
      </c>
      <c r="D27" s="12" t="s">
        <v>21</v>
      </c>
      <c r="E27" s="153">
        <v>3.3</v>
      </c>
      <c r="F27" s="151"/>
      <c r="G27" s="66"/>
      <c r="H27" s="52"/>
      <c r="I27" s="48"/>
      <c r="J27" s="48"/>
      <c r="K27" s="48"/>
      <c r="L27" s="77"/>
      <c r="M27" s="35"/>
      <c r="N27" s="35"/>
      <c r="O27" s="35"/>
      <c r="P27" s="13"/>
    </row>
    <row r="28" spans="2:16" s="15" customFormat="1" ht="13.5" hidden="1">
      <c r="B28" s="32"/>
      <c r="C28" s="11" t="s">
        <v>17</v>
      </c>
      <c r="D28" s="12" t="s">
        <v>21</v>
      </c>
      <c r="E28" s="44">
        <f>E26+E27</f>
        <v>7.56</v>
      </c>
      <c r="F28" s="152">
        <f>E28*F9</f>
        <v>406.35</v>
      </c>
      <c r="G28" s="66">
        <f>E28*P9</f>
        <v>425.1</v>
      </c>
      <c r="H28" s="52">
        <v>13.108</v>
      </c>
      <c r="I28" s="44">
        <v>13.108</v>
      </c>
      <c r="J28" s="44">
        <v>13.108</v>
      </c>
      <c r="K28" s="44">
        <v>13.108</v>
      </c>
      <c r="L28" s="78">
        <v>13.108</v>
      </c>
      <c r="M28" s="35">
        <f>E28*M9</f>
        <v>0</v>
      </c>
      <c r="N28" s="35"/>
      <c r="O28" s="35"/>
      <c r="P28" s="13">
        <f>E28*P9</f>
        <v>425.1</v>
      </c>
    </row>
    <row r="29" spans="2:16" s="15" customFormat="1" ht="14.25" hidden="1" thickBot="1">
      <c r="B29" s="32"/>
      <c r="C29" s="18" t="s">
        <v>5</v>
      </c>
      <c r="D29" s="12" t="s">
        <v>21</v>
      </c>
      <c r="E29" s="13"/>
      <c r="F29" s="72">
        <f>F26+F28</f>
        <v>573.13</v>
      </c>
      <c r="G29" s="71">
        <f>G26+G28</f>
        <v>599.59</v>
      </c>
      <c r="H29" s="124"/>
      <c r="I29" s="35"/>
      <c r="J29" s="35"/>
      <c r="K29" s="35"/>
      <c r="L29" s="83"/>
      <c r="M29" s="39">
        <f>M26+M28</f>
        <v>0</v>
      </c>
      <c r="N29" s="39"/>
      <c r="O29" s="39"/>
      <c r="P29" s="19">
        <f>P26+P28</f>
        <v>599.59</v>
      </c>
    </row>
    <row r="30" spans="2:16" s="15" customFormat="1" ht="90" customHeight="1" hidden="1">
      <c r="B30" s="25" t="s">
        <v>0</v>
      </c>
      <c r="C30" s="25" t="s">
        <v>19</v>
      </c>
      <c r="D30" s="25" t="s">
        <v>20</v>
      </c>
      <c r="E30" s="26" t="str">
        <f>E11</f>
        <v>Норматив потребления коммунальной услуги, куб.метров в месяц на человека</v>
      </c>
      <c r="F30" s="24" t="str">
        <f>F11</f>
        <v>Стоимость                              с 01 июня 2018г.                       по                                  30 июня 2018 г.</v>
      </c>
      <c r="G30" s="26" t="s">
        <v>53</v>
      </c>
      <c r="H30" s="232" t="s">
        <v>68</v>
      </c>
      <c r="I30" s="232"/>
      <c r="J30" s="232"/>
      <c r="K30" s="232"/>
      <c r="L30" s="233"/>
      <c r="M30" s="74" t="s">
        <v>69</v>
      </c>
      <c r="N30" s="74"/>
      <c r="O30" s="74"/>
      <c r="P30" s="154" t="str">
        <f>P11</f>
        <v>Стоимость             с 01 июля 2018 г. по 31 декабря 2018 г. </v>
      </c>
    </row>
    <row r="31" spans="2:16" s="15" customFormat="1" ht="27" hidden="1">
      <c r="B31" s="5"/>
      <c r="C31" s="6"/>
      <c r="D31" s="7"/>
      <c r="E31" s="8"/>
      <c r="F31" s="71"/>
      <c r="G31" s="71"/>
      <c r="H31" s="126" t="s">
        <v>59</v>
      </c>
      <c r="I31" s="53" t="s">
        <v>60</v>
      </c>
      <c r="J31" s="53" t="s">
        <v>61</v>
      </c>
      <c r="K31" s="53" t="s">
        <v>62</v>
      </c>
      <c r="L31" s="76" t="s">
        <v>186</v>
      </c>
      <c r="M31" s="75"/>
      <c r="N31" s="216"/>
      <c r="O31" s="216"/>
      <c r="P31" s="55"/>
    </row>
    <row r="32" spans="2:16" s="15" customFormat="1" ht="13.5" hidden="1">
      <c r="B32" s="5"/>
      <c r="C32" s="54" t="s">
        <v>63</v>
      </c>
      <c r="D32" s="50"/>
      <c r="E32" s="8"/>
      <c r="F32" s="71"/>
      <c r="G32" s="71"/>
      <c r="H32" s="127">
        <v>1.1</v>
      </c>
      <c r="I32" s="51">
        <v>1.2</v>
      </c>
      <c r="J32" s="51">
        <v>1.4</v>
      </c>
      <c r="K32" s="51">
        <v>1.5</v>
      </c>
      <c r="L32" s="82">
        <v>1.6</v>
      </c>
      <c r="M32" s="75"/>
      <c r="N32" s="75"/>
      <c r="O32" s="75"/>
      <c r="P32" s="9"/>
    </row>
    <row r="33" spans="2:16" s="15" customFormat="1" ht="73.5" customHeight="1" hidden="1">
      <c r="B33" s="32" t="s">
        <v>4</v>
      </c>
      <c r="C33" s="145" t="s">
        <v>76</v>
      </c>
      <c r="D33" s="41"/>
      <c r="E33" s="13"/>
      <c r="F33" s="67"/>
      <c r="G33" s="71"/>
      <c r="H33" s="124"/>
      <c r="I33" s="13"/>
      <c r="J33" s="13"/>
      <c r="K33" s="13"/>
      <c r="L33" s="80"/>
      <c r="M33" s="35"/>
      <c r="N33" s="35"/>
      <c r="O33" s="35"/>
      <c r="P33" s="13"/>
    </row>
    <row r="34" spans="2:16" s="15" customFormat="1" ht="13.5" hidden="1">
      <c r="B34" s="32"/>
      <c r="C34" s="42" t="s">
        <v>35</v>
      </c>
      <c r="D34" s="12" t="s">
        <v>21</v>
      </c>
      <c r="E34" s="44">
        <v>2.97</v>
      </c>
      <c r="F34" s="151">
        <f>E34*F8</f>
        <v>116.28</v>
      </c>
      <c r="G34" s="66">
        <f>E34*P8</f>
        <v>121.65</v>
      </c>
      <c r="H34" s="52">
        <f>E34*H13</f>
        <v>3.267</v>
      </c>
      <c r="I34" s="48">
        <f>E34*I13</f>
        <v>3.564</v>
      </c>
      <c r="J34" s="48">
        <f>E34*J13</f>
        <v>4.158</v>
      </c>
      <c r="K34" s="48">
        <f>E34*K13</f>
        <v>4.455</v>
      </c>
      <c r="L34" s="77">
        <f>E34*L13</f>
        <v>4.752</v>
      </c>
      <c r="M34" s="35">
        <f>H34*M8</f>
        <v>0</v>
      </c>
      <c r="N34" s="35"/>
      <c r="O34" s="35"/>
      <c r="P34" s="13">
        <f>E34*P8</f>
        <v>121.65</v>
      </c>
    </row>
    <row r="35" spans="2:16" s="15" customFormat="1" ht="13.5" hidden="1">
      <c r="B35" s="32"/>
      <c r="C35" s="42" t="s">
        <v>72</v>
      </c>
      <c r="D35" s="12" t="s">
        <v>21</v>
      </c>
      <c r="E35" s="44">
        <v>1.69</v>
      </c>
      <c r="F35" s="151"/>
      <c r="G35" s="66"/>
      <c r="H35" s="52"/>
      <c r="I35" s="48"/>
      <c r="J35" s="48"/>
      <c r="K35" s="48"/>
      <c r="L35" s="77"/>
      <c r="M35" s="35"/>
      <c r="N35" s="35"/>
      <c r="O35" s="35"/>
      <c r="P35" s="13"/>
    </row>
    <row r="36" spans="2:16" s="15" customFormat="1" ht="13.5" hidden="1">
      <c r="B36" s="32"/>
      <c r="C36" s="11" t="s">
        <v>17</v>
      </c>
      <c r="D36" s="12" t="s">
        <v>21</v>
      </c>
      <c r="E36" s="44">
        <f>SUM(E34:E35)</f>
        <v>4.66</v>
      </c>
      <c r="F36" s="152">
        <f>E36*F9</f>
        <v>250.48</v>
      </c>
      <c r="G36" s="66">
        <f>E36*P9</f>
        <v>262.03</v>
      </c>
      <c r="H36" s="52">
        <v>13.108</v>
      </c>
      <c r="I36" s="44">
        <v>13.108</v>
      </c>
      <c r="J36" s="44">
        <v>13.108</v>
      </c>
      <c r="K36" s="44">
        <v>13.108</v>
      </c>
      <c r="L36" s="78">
        <v>13.108</v>
      </c>
      <c r="M36" s="35">
        <f>E36*M9</f>
        <v>0</v>
      </c>
      <c r="N36" s="35"/>
      <c r="O36" s="35"/>
      <c r="P36" s="13">
        <f>E36*P9</f>
        <v>262.03</v>
      </c>
    </row>
    <row r="37" spans="2:16" s="15" customFormat="1" ht="13.5" hidden="1">
      <c r="B37" s="32"/>
      <c r="C37" s="18" t="s">
        <v>5</v>
      </c>
      <c r="D37" s="12" t="s">
        <v>21</v>
      </c>
      <c r="E37" s="37"/>
      <c r="F37" s="70">
        <f>F34+F36</f>
        <v>366.76</v>
      </c>
      <c r="G37" s="70">
        <f aca="true" t="shared" si="0" ref="G37:P37">G34+G36</f>
        <v>383.68</v>
      </c>
      <c r="H37" s="70">
        <f t="shared" si="0"/>
        <v>16.38</v>
      </c>
      <c r="I37" s="70">
        <f t="shared" si="0"/>
        <v>16.67</v>
      </c>
      <c r="J37" s="70">
        <f t="shared" si="0"/>
        <v>17.27</v>
      </c>
      <c r="K37" s="70">
        <f t="shared" si="0"/>
        <v>17.56</v>
      </c>
      <c r="L37" s="70">
        <f t="shared" si="0"/>
        <v>17.86</v>
      </c>
      <c r="M37" s="70">
        <f t="shared" si="0"/>
        <v>0</v>
      </c>
      <c r="N37" s="70"/>
      <c r="O37" s="70"/>
      <c r="P37" s="70">
        <f t="shared" si="0"/>
        <v>383.68</v>
      </c>
    </row>
    <row r="38" spans="2:16" s="15" customFormat="1" ht="74.25" customHeight="1" hidden="1">
      <c r="B38" s="32" t="s">
        <v>8</v>
      </c>
      <c r="C38" s="145" t="s">
        <v>77</v>
      </c>
      <c r="D38" s="41"/>
      <c r="E38" s="36"/>
      <c r="F38" s="69"/>
      <c r="G38" s="71"/>
      <c r="H38" s="128"/>
      <c r="I38" s="36"/>
      <c r="J38" s="36"/>
      <c r="K38" s="36"/>
      <c r="L38" s="84"/>
      <c r="M38" s="35"/>
      <c r="N38" s="35"/>
      <c r="O38" s="35"/>
      <c r="P38" s="13"/>
    </row>
    <row r="39" spans="2:16" s="15" customFormat="1" ht="13.5" hidden="1">
      <c r="B39" s="16"/>
      <c r="C39" s="42" t="s">
        <v>35</v>
      </c>
      <c r="D39" s="34" t="s">
        <v>21</v>
      </c>
      <c r="E39" s="44">
        <v>3.73</v>
      </c>
      <c r="F39" s="151">
        <f>E39*F8</f>
        <v>146.03</v>
      </c>
      <c r="G39" s="66">
        <f>E39*P8</f>
        <v>152.78</v>
      </c>
      <c r="H39" s="52">
        <f>E39*H13</f>
        <v>4.103</v>
      </c>
      <c r="I39" s="48">
        <f>E39*I13</f>
        <v>4.476</v>
      </c>
      <c r="J39" s="48">
        <f>E39*J13</f>
        <v>5.222</v>
      </c>
      <c r="K39" s="48">
        <f>E39*K13</f>
        <v>5.595</v>
      </c>
      <c r="L39" s="77">
        <f>E39*L13</f>
        <v>5.968</v>
      </c>
      <c r="M39" s="35">
        <f>H39*M8</f>
        <v>0</v>
      </c>
      <c r="N39" s="35"/>
      <c r="O39" s="35"/>
      <c r="P39" s="13">
        <f>E39*P8</f>
        <v>152.78</v>
      </c>
    </row>
    <row r="40" spans="2:16" s="15" customFormat="1" ht="13.5" hidden="1">
      <c r="B40" s="16"/>
      <c r="C40" s="42" t="s">
        <v>72</v>
      </c>
      <c r="D40" s="12" t="s">
        <v>21</v>
      </c>
      <c r="E40" s="44">
        <v>2.63</v>
      </c>
      <c r="F40" s="151"/>
      <c r="G40" s="66"/>
      <c r="H40" s="52"/>
      <c r="I40" s="48"/>
      <c r="J40" s="48"/>
      <c r="K40" s="48"/>
      <c r="L40" s="77"/>
      <c r="M40" s="35"/>
      <c r="N40" s="35"/>
      <c r="O40" s="35"/>
      <c r="P40" s="13"/>
    </row>
    <row r="41" spans="2:16" s="15" customFormat="1" ht="13.5" hidden="1">
      <c r="B41" s="20"/>
      <c r="C41" s="11" t="s">
        <v>17</v>
      </c>
      <c r="D41" s="34" t="s">
        <v>21</v>
      </c>
      <c r="E41" s="44">
        <f>E39+E40</f>
        <v>6.36</v>
      </c>
      <c r="F41" s="152">
        <f>E41*F9</f>
        <v>341.85</v>
      </c>
      <c r="G41" s="66">
        <f>E41*P9</f>
        <v>357.62</v>
      </c>
      <c r="H41" s="52">
        <v>12.708</v>
      </c>
      <c r="I41" s="44">
        <v>12.708</v>
      </c>
      <c r="J41" s="44">
        <v>12.708</v>
      </c>
      <c r="K41" s="44">
        <v>12.708</v>
      </c>
      <c r="L41" s="78">
        <v>12.708</v>
      </c>
      <c r="M41" s="35">
        <f>E41*M9</f>
        <v>0</v>
      </c>
      <c r="N41" s="35"/>
      <c r="O41" s="35"/>
      <c r="P41" s="13">
        <f>E41*P9</f>
        <v>357.62</v>
      </c>
    </row>
    <row r="42" spans="2:16" s="15" customFormat="1" ht="13.5" hidden="1">
      <c r="B42" s="17"/>
      <c r="C42" s="18" t="s">
        <v>5</v>
      </c>
      <c r="D42" s="12" t="s">
        <v>21</v>
      </c>
      <c r="E42" s="37"/>
      <c r="F42" s="70">
        <f>F39+F41</f>
        <v>487.88</v>
      </c>
      <c r="G42" s="71">
        <f>G39+G41</f>
        <v>510.4</v>
      </c>
      <c r="H42" s="123"/>
      <c r="I42" s="37"/>
      <c r="J42" s="37"/>
      <c r="K42" s="37"/>
      <c r="L42" s="79"/>
      <c r="M42" s="39">
        <f>M39+M41</f>
        <v>0</v>
      </c>
      <c r="N42" s="39"/>
      <c r="O42" s="39"/>
      <c r="P42" s="19">
        <f>P39+P41</f>
        <v>510.4</v>
      </c>
    </row>
    <row r="43" spans="2:16" s="15" customFormat="1" ht="63.75" customHeight="1" hidden="1">
      <c r="B43" s="32" t="s">
        <v>9</v>
      </c>
      <c r="C43" s="145" t="s">
        <v>80</v>
      </c>
      <c r="D43" s="41"/>
      <c r="E43" s="13"/>
      <c r="F43" s="67"/>
      <c r="G43" s="71"/>
      <c r="H43" s="124"/>
      <c r="I43" s="13"/>
      <c r="J43" s="13"/>
      <c r="K43" s="13"/>
      <c r="L43" s="80"/>
      <c r="M43" s="35"/>
      <c r="N43" s="35"/>
      <c r="O43" s="35"/>
      <c r="P43" s="13"/>
    </row>
    <row r="44" spans="2:16" s="15" customFormat="1" ht="13.5" hidden="1">
      <c r="B44" s="16"/>
      <c r="C44" s="42" t="s">
        <v>35</v>
      </c>
      <c r="D44" s="12" t="s">
        <v>21</v>
      </c>
      <c r="E44" s="44">
        <v>2.62</v>
      </c>
      <c r="F44" s="151">
        <f>E44*F8</f>
        <v>102.57</v>
      </c>
      <c r="G44" s="66">
        <f>E44*P8</f>
        <v>107.32</v>
      </c>
      <c r="H44" s="52">
        <f>E44*H13</f>
        <v>2.882</v>
      </c>
      <c r="I44" s="48">
        <f>E44*I13</f>
        <v>3.144</v>
      </c>
      <c r="J44" s="48">
        <f>E44*J13</f>
        <v>3.668</v>
      </c>
      <c r="K44" s="48">
        <f>E44*K13</f>
        <v>3.93</v>
      </c>
      <c r="L44" s="77">
        <f>E44*L13</f>
        <v>4.192</v>
      </c>
      <c r="M44" s="35">
        <f>H44*M8</f>
        <v>0</v>
      </c>
      <c r="N44" s="35"/>
      <c r="O44" s="35"/>
      <c r="P44" s="13">
        <f>E44*P8</f>
        <v>107.32</v>
      </c>
    </row>
    <row r="45" spans="2:16" s="15" customFormat="1" ht="13.5" hidden="1">
      <c r="B45" s="16"/>
      <c r="C45" s="42" t="s">
        <v>72</v>
      </c>
      <c r="D45" s="12" t="s">
        <v>21</v>
      </c>
      <c r="E45" s="44">
        <v>1.24</v>
      </c>
      <c r="F45" s="151"/>
      <c r="G45" s="66"/>
      <c r="H45" s="52"/>
      <c r="I45" s="48"/>
      <c r="J45" s="48"/>
      <c r="K45" s="48"/>
      <c r="L45" s="77"/>
      <c r="M45" s="35"/>
      <c r="N45" s="35"/>
      <c r="O45" s="35"/>
      <c r="P45" s="13"/>
    </row>
    <row r="46" spans="2:16" s="15" customFormat="1" ht="13.5" hidden="1">
      <c r="B46" s="16"/>
      <c r="C46" s="11" t="s">
        <v>17</v>
      </c>
      <c r="D46" s="12" t="s">
        <v>21</v>
      </c>
      <c r="E46" s="44">
        <f>E44+E45</f>
        <v>3.86</v>
      </c>
      <c r="F46" s="152">
        <f>E46*F9</f>
        <v>207.48</v>
      </c>
      <c r="G46" s="66">
        <f>E46*P9</f>
        <v>217.05</v>
      </c>
      <c r="H46" s="52">
        <v>12.708</v>
      </c>
      <c r="I46" s="44">
        <v>12.708</v>
      </c>
      <c r="J46" s="44">
        <v>12.708</v>
      </c>
      <c r="K46" s="44">
        <v>12.708</v>
      </c>
      <c r="L46" s="78">
        <v>12.708</v>
      </c>
      <c r="M46" s="35">
        <f>E46*M9</f>
        <v>0</v>
      </c>
      <c r="N46" s="35"/>
      <c r="O46" s="35"/>
      <c r="P46" s="13">
        <f>E46*P9</f>
        <v>217.05</v>
      </c>
    </row>
    <row r="47" spans="2:16" s="15" customFormat="1" ht="13.5" hidden="1">
      <c r="B47" s="16"/>
      <c r="C47" s="18" t="s">
        <v>5</v>
      </c>
      <c r="D47" s="12" t="s">
        <v>21</v>
      </c>
      <c r="E47" s="37"/>
      <c r="F47" s="70">
        <f>F44+F46</f>
        <v>310.05</v>
      </c>
      <c r="G47" s="71">
        <f>G44+G46</f>
        <v>324.37</v>
      </c>
      <c r="H47" s="123"/>
      <c r="I47" s="37"/>
      <c r="J47" s="37"/>
      <c r="K47" s="37"/>
      <c r="L47" s="79"/>
      <c r="M47" s="39">
        <f>M44+M46</f>
        <v>0</v>
      </c>
      <c r="N47" s="39"/>
      <c r="O47" s="39"/>
      <c r="P47" s="19">
        <f>P44+P46</f>
        <v>324.37</v>
      </c>
    </row>
    <row r="48" spans="2:16" s="15" customFormat="1" ht="62.25" customHeight="1" hidden="1">
      <c r="B48" s="32" t="s">
        <v>10</v>
      </c>
      <c r="C48" s="145" t="s">
        <v>81</v>
      </c>
      <c r="D48" s="41"/>
      <c r="E48" s="13"/>
      <c r="F48" s="67"/>
      <c r="G48" s="71"/>
      <c r="H48" s="124"/>
      <c r="I48" s="13"/>
      <c r="J48" s="13"/>
      <c r="K48" s="13"/>
      <c r="L48" s="80"/>
      <c r="M48" s="35"/>
      <c r="N48" s="35"/>
      <c r="O48" s="35"/>
      <c r="P48" s="13"/>
    </row>
    <row r="49" spans="2:16" s="15" customFormat="1" ht="13.5" hidden="1">
      <c r="B49" s="16"/>
      <c r="C49" s="42" t="s">
        <v>35</v>
      </c>
      <c r="D49" s="12" t="s">
        <v>21</v>
      </c>
      <c r="E49" s="44">
        <v>2.32</v>
      </c>
      <c r="F49" s="151">
        <f>E49*F8</f>
        <v>90.83</v>
      </c>
      <c r="G49" s="66">
        <f>E49*P8</f>
        <v>95.03</v>
      </c>
      <c r="H49" s="52">
        <f>E49*H13</f>
        <v>2.552</v>
      </c>
      <c r="I49" s="48">
        <f>E49*I13</f>
        <v>2.784</v>
      </c>
      <c r="J49" s="48">
        <f>E49*J13</f>
        <v>3.248</v>
      </c>
      <c r="K49" s="48">
        <f>E49*K13</f>
        <v>3.48</v>
      </c>
      <c r="L49" s="77">
        <f>E49*L13</f>
        <v>3.712</v>
      </c>
      <c r="M49" s="35">
        <f>H49*M8</f>
        <v>0</v>
      </c>
      <c r="N49" s="35"/>
      <c r="O49" s="35"/>
      <c r="P49" s="13">
        <f>E49*P8</f>
        <v>95.03</v>
      </c>
    </row>
    <row r="50" spans="2:16" s="15" customFormat="1" ht="13.5" hidden="1">
      <c r="B50" s="16"/>
      <c r="C50" s="42" t="s">
        <v>72</v>
      </c>
      <c r="D50" s="12" t="s">
        <v>21</v>
      </c>
      <c r="E50" s="44">
        <v>0.77</v>
      </c>
      <c r="F50" s="151"/>
      <c r="G50" s="66"/>
      <c r="H50" s="52"/>
      <c r="I50" s="48"/>
      <c r="J50" s="48"/>
      <c r="K50" s="48"/>
      <c r="L50" s="77"/>
      <c r="M50" s="35"/>
      <c r="N50" s="35"/>
      <c r="O50" s="35"/>
      <c r="P50" s="13"/>
    </row>
    <row r="51" spans="2:16" s="15" customFormat="1" ht="13.5" hidden="1">
      <c r="B51" s="16"/>
      <c r="C51" s="11" t="s">
        <v>17</v>
      </c>
      <c r="D51" s="12" t="s">
        <v>21</v>
      </c>
      <c r="E51" s="44">
        <f>E49+E50</f>
        <v>3.09</v>
      </c>
      <c r="F51" s="152">
        <f>E51*F9</f>
        <v>166.09</v>
      </c>
      <c r="G51" s="66">
        <f>E51*P9</f>
        <v>173.75</v>
      </c>
      <c r="H51" s="52">
        <v>11.708</v>
      </c>
      <c r="I51" s="44">
        <v>11.708</v>
      </c>
      <c r="J51" s="44">
        <v>11.708</v>
      </c>
      <c r="K51" s="44">
        <v>11.708</v>
      </c>
      <c r="L51" s="78">
        <v>11.708</v>
      </c>
      <c r="M51" s="35">
        <f>E51*M9</f>
        <v>0</v>
      </c>
      <c r="N51" s="35"/>
      <c r="O51" s="35"/>
      <c r="P51" s="13">
        <f>E51*P9</f>
        <v>173.75</v>
      </c>
    </row>
    <row r="52" spans="2:16" s="15" customFormat="1" ht="13.5" hidden="1">
      <c r="B52" s="16"/>
      <c r="C52" s="18" t="s">
        <v>5</v>
      </c>
      <c r="D52" s="12" t="s">
        <v>21</v>
      </c>
      <c r="E52" s="37"/>
      <c r="F52" s="70">
        <f>F49+F51</f>
        <v>256.92</v>
      </c>
      <c r="G52" s="71">
        <f>G49+G51</f>
        <v>268.78</v>
      </c>
      <c r="H52" s="123"/>
      <c r="I52" s="37"/>
      <c r="J52" s="37"/>
      <c r="K52" s="37"/>
      <c r="L52" s="79"/>
      <c r="M52" s="39">
        <f>M49+M51</f>
        <v>0</v>
      </c>
      <c r="N52" s="39"/>
      <c r="O52" s="39"/>
      <c r="P52" s="19">
        <f>P49+P51</f>
        <v>268.78</v>
      </c>
    </row>
    <row r="53" spans="2:16" s="15" customFormat="1" ht="82.5" hidden="1">
      <c r="B53" s="32" t="s">
        <v>11</v>
      </c>
      <c r="C53" s="145" t="s">
        <v>82</v>
      </c>
      <c r="D53" s="41"/>
      <c r="E53" s="13"/>
      <c r="F53" s="67"/>
      <c r="G53" s="71"/>
      <c r="H53" s="124"/>
      <c r="I53" s="13"/>
      <c r="J53" s="13"/>
      <c r="K53" s="13"/>
      <c r="L53" s="80"/>
      <c r="M53" s="39"/>
      <c r="N53" s="39"/>
      <c r="O53" s="39"/>
      <c r="P53" s="19"/>
    </row>
    <row r="54" spans="2:16" s="15" customFormat="1" ht="13.5" hidden="1">
      <c r="B54" s="16"/>
      <c r="C54" s="42" t="s">
        <v>35</v>
      </c>
      <c r="D54" s="12" t="s">
        <v>21</v>
      </c>
      <c r="E54" s="44">
        <v>1.91</v>
      </c>
      <c r="F54" s="151">
        <f>E54*F8</f>
        <v>74.78</v>
      </c>
      <c r="G54" s="152">
        <f>E54*P8</f>
        <v>78.23</v>
      </c>
      <c r="H54" s="52">
        <f>E54*H13</f>
        <v>2.101</v>
      </c>
      <c r="I54" s="48">
        <f>E54*I13</f>
        <v>2.292</v>
      </c>
      <c r="J54" s="48">
        <f>E54*J13</f>
        <v>2.674</v>
      </c>
      <c r="K54" s="48">
        <f>E54*K13</f>
        <v>2.865</v>
      </c>
      <c r="L54" s="77">
        <f>E54*L13</f>
        <v>3.056</v>
      </c>
      <c r="M54" s="35">
        <f>H54*M8</f>
        <v>0</v>
      </c>
      <c r="N54" s="35"/>
      <c r="O54" s="35"/>
      <c r="P54" s="13">
        <f>E54*P8</f>
        <v>78.23</v>
      </c>
    </row>
    <row r="55" spans="2:16" s="15" customFormat="1" ht="13.5" hidden="1">
      <c r="B55" s="16"/>
      <c r="C55" s="42" t="s">
        <v>72</v>
      </c>
      <c r="D55" s="12" t="s">
        <v>21</v>
      </c>
      <c r="E55" s="44">
        <v>1.24</v>
      </c>
      <c r="F55" s="151"/>
      <c r="G55" s="152"/>
      <c r="H55" s="52"/>
      <c r="I55" s="48"/>
      <c r="J55" s="48"/>
      <c r="K55" s="48"/>
      <c r="L55" s="77"/>
      <c r="M55" s="35"/>
      <c r="N55" s="35"/>
      <c r="O55" s="35"/>
      <c r="P55" s="13"/>
    </row>
    <row r="56" spans="2:16" s="15" customFormat="1" ht="13.5" hidden="1">
      <c r="B56" s="16"/>
      <c r="C56" s="11" t="s">
        <v>17</v>
      </c>
      <c r="D56" s="12" t="s">
        <v>21</v>
      </c>
      <c r="E56" s="44">
        <f>E54+E55</f>
        <v>3.15</v>
      </c>
      <c r="F56" s="152">
        <f>E56*F9</f>
        <v>169.31</v>
      </c>
      <c r="G56" s="152">
        <f>E56*P9</f>
        <v>177.12</v>
      </c>
      <c r="H56" s="52">
        <v>11.708</v>
      </c>
      <c r="I56" s="44">
        <v>11.708</v>
      </c>
      <c r="J56" s="44">
        <v>11.708</v>
      </c>
      <c r="K56" s="44">
        <v>11.708</v>
      </c>
      <c r="L56" s="78">
        <v>11.708</v>
      </c>
      <c r="M56" s="35">
        <f>E56*M9</f>
        <v>0</v>
      </c>
      <c r="N56" s="35"/>
      <c r="O56" s="35"/>
      <c r="P56" s="13">
        <f>E56*P9</f>
        <v>177.12</v>
      </c>
    </row>
    <row r="57" spans="2:16" s="15" customFormat="1" ht="13.5" hidden="1">
      <c r="B57" s="16"/>
      <c r="C57" s="18" t="s">
        <v>5</v>
      </c>
      <c r="D57" s="12" t="s">
        <v>21</v>
      </c>
      <c r="E57" s="58"/>
      <c r="F57" s="70">
        <f>F54+F56</f>
        <v>244.09</v>
      </c>
      <c r="G57" s="70">
        <f aca="true" t="shared" si="1" ref="G57:P57">G54+G56</f>
        <v>255.35</v>
      </c>
      <c r="H57" s="70">
        <f t="shared" si="1"/>
        <v>13.81</v>
      </c>
      <c r="I57" s="70">
        <f t="shared" si="1"/>
        <v>14</v>
      </c>
      <c r="J57" s="70">
        <f t="shared" si="1"/>
        <v>14.38</v>
      </c>
      <c r="K57" s="70">
        <f t="shared" si="1"/>
        <v>14.57</v>
      </c>
      <c r="L57" s="70">
        <f t="shared" si="1"/>
        <v>14.76</v>
      </c>
      <c r="M57" s="70">
        <f t="shared" si="1"/>
        <v>0</v>
      </c>
      <c r="N57" s="70"/>
      <c r="O57" s="70"/>
      <c r="P57" s="70">
        <f t="shared" si="1"/>
        <v>255.35</v>
      </c>
    </row>
    <row r="58" spans="2:16" s="15" customFormat="1" ht="82.5" hidden="1">
      <c r="B58" s="32" t="s">
        <v>12</v>
      </c>
      <c r="C58" s="145" t="s">
        <v>83</v>
      </c>
      <c r="D58" s="41"/>
      <c r="E58" s="19"/>
      <c r="F58" s="71"/>
      <c r="G58" s="71"/>
      <c r="H58" s="124"/>
      <c r="I58" s="13"/>
      <c r="J58" s="13"/>
      <c r="K58" s="13"/>
      <c r="L58" s="80"/>
      <c r="M58" s="39"/>
      <c r="N58" s="39"/>
      <c r="O58" s="39"/>
      <c r="P58" s="19"/>
    </row>
    <row r="59" spans="2:16" s="15" customFormat="1" ht="13.5" hidden="1">
      <c r="B59" s="16"/>
      <c r="C59" s="42" t="s">
        <v>35</v>
      </c>
      <c r="D59" s="12" t="s">
        <v>21</v>
      </c>
      <c r="E59" s="44">
        <v>1.17</v>
      </c>
      <c r="F59" s="151">
        <f>E59*F8</f>
        <v>45.81</v>
      </c>
      <c r="G59" s="152">
        <f>E59*P8</f>
        <v>47.92</v>
      </c>
      <c r="H59" s="52"/>
      <c r="I59" s="48"/>
      <c r="J59" s="48"/>
      <c r="K59" s="48"/>
      <c r="L59" s="77"/>
      <c r="M59" s="35"/>
      <c r="N59" s="35"/>
      <c r="O59" s="35"/>
      <c r="P59" s="13">
        <f>E59*P8</f>
        <v>47.92</v>
      </c>
    </row>
    <row r="60" spans="2:16" s="15" customFormat="1" ht="13.5" hidden="1">
      <c r="B60" s="16"/>
      <c r="C60" s="42" t="s">
        <v>72</v>
      </c>
      <c r="D60" s="12" t="s">
        <v>21</v>
      </c>
      <c r="E60" s="44">
        <v>0.55</v>
      </c>
      <c r="F60" s="151"/>
      <c r="G60" s="152"/>
      <c r="H60" s="52"/>
      <c r="I60" s="48"/>
      <c r="J60" s="48"/>
      <c r="K60" s="48"/>
      <c r="L60" s="77"/>
      <c r="M60" s="35"/>
      <c r="N60" s="35"/>
      <c r="O60" s="35"/>
      <c r="P60" s="13"/>
    </row>
    <row r="61" spans="2:16" s="15" customFormat="1" ht="13.5" hidden="1">
      <c r="B61" s="16"/>
      <c r="C61" s="11" t="s">
        <v>17</v>
      </c>
      <c r="D61" s="12" t="s">
        <v>21</v>
      </c>
      <c r="E61" s="44">
        <f>E59+E60</f>
        <v>1.72</v>
      </c>
      <c r="F61" s="152">
        <f>E61*F9</f>
        <v>92.45</v>
      </c>
      <c r="G61" s="152">
        <f>E61*P9</f>
        <v>96.72</v>
      </c>
      <c r="H61" s="52"/>
      <c r="I61" s="44"/>
      <c r="J61" s="44"/>
      <c r="K61" s="44"/>
      <c r="L61" s="78"/>
      <c r="M61" s="35"/>
      <c r="N61" s="35"/>
      <c r="O61" s="35"/>
      <c r="P61" s="13">
        <f>E61*P9</f>
        <v>96.72</v>
      </c>
    </row>
    <row r="62" spans="2:16" s="15" customFormat="1" ht="14.25" hidden="1" thickBot="1">
      <c r="B62" s="16"/>
      <c r="C62" s="18" t="s">
        <v>5</v>
      </c>
      <c r="D62" s="12" t="s">
        <v>21</v>
      </c>
      <c r="E62" s="37"/>
      <c r="F62" s="70">
        <f>F59+F61</f>
        <v>138.26</v>
      </c>
      <c r="G62" s="70">
        <f aca="true" t="shared" si="2" ref="G62:P62">G59+G61</f>
        <v>144.64</v>
      </c>
      <c r="H62" s="70">
        <f t="shared" si="2"/>
        <v>0</v>
      </c>
      <c r="I62" s="70">
        <f t="shared" si="2"/>
        <v>0</v>
      </c>
      <c r="J62" s="70">
        <f t="shared" si="2"/>
        <v>0</v>
      </c>
      <c r="K62" s="70">
        <f t="shared" si="2"/>
        <v>0</v>
      </c>
      <c r="L62" s="70">
        <f t="shared" si="2"/>
        <v>0</v>
      </c>
      <c r="M62" s="70">
        <f t="shared" si="2"/>
        <v>0</v>
      </c>
      <c r="N62" s="70"/>
      <c r="O62" s="70"/>
      <c r="P62" s="70">
        <f t="shared" si="2"/>
        <v>144.64</v>
      </c>
    </row>
    <row r="63" spans="2:16" s="15" customFormat="1" ht="93" customHeight="1" hidden="1">
      <c r="B63" s="25" t="s">
        <v>0</v>
      </c>
      <c r="C63" s="25" t="s">
        <v>19</v>
      </c>
      <c r="D63" s="25" t="s">
        <v>20</v>
      </c>
      <c r="E63" s="26" t="str">
        <f>E11</f>
        <v>Норматив потребления коммунальной услуги, куб.метров в месяц на человека</v>
      </c>
      <c r="F63" s="24" t="s">
        <v>182</v>
      </c>
      <c r="G63" s="26" t="s">
        <v>53</v>
      </c>
      <c r="H63" s="232" t="s">
        <v>68</v>
      </c>
      <c r="I63" s="232"/>
      <c r="J63" s="232"/>
      <c r="K63" s="232"/>
      <c r="L63" s="233"/>
      <c r="M63" s="74" t="s">
        <v>69</v>
      </c>
      <c r="N63" s="74"/>
      <c r="O63" s="74"/>
      <c r="P63" s="154" t="s">
        <v>183</v>
      </c>
    </row>
    <row r="64" spans="2:16" s="15" customFormat="1" ht="27" hidden="1">
      <c r="B64" s="5"/>
      <c r="C64" s="6"/>
      <c r="D64" s="7"/>
      <c r="E64" s="8"/>
      <c r="F64" s="71"/>
      <c r="G64" s="71"/>
      <c r="H64" s="126" t="s">
        <v>59</v>
      </c>
      <c r="I64" s="53" t="s">
        <v>60</v>
      </c>
      <c r="J64" s="53" t="s">
        <v>61</v>
      </c>
      <c r="K64" s="53" t="s">
        <v>62</v>
      </c>
      <c r="L64" s="76" t="s">
        <v>186</v>
      </c>
      <c r="M64" s="75"/>
      <c r="N64" s="216"/>
      <c r="O64" s="216"/>
      <c r="P64" s="55"/>
    </row>
    <row r="65" spans="2:16" s="15" customFormat="1" ht="13.5" hidden="1">
      <c r="B65" s="5"/>
      <c r="C65" s="54" t="s">
        <v>63</v>
      </c>
      <c r="D65" s="50"/>
      <c r="E65" s="8"/>
      <c r="F65" s="71"/>
      <c r="G65" s="71"/>
      <c r="H65" s="127">
        <v>1.1</v>
      </c>
      <c r="I65" s="51">
        <v>1.2</v>
      </c>
      <c r="J65" s="51">
        <v>1.4</v>
      </c>
      <c r="K65" s="51">
        <v>1.5</v>
      </c>
      <c r="L65" s="82">
        <v>1.6</v>
      </c>
      <c r="M65" s="75"/>
      <c r="N65" s="75"/>
      <c r="O65" s="75"/>
      <c r="P65" s="9"/>
    </row>
    <row r="66" spans="2:16" s="15" customFormat="1" ht="86.25" customHeight="1" hidden="1">
      <c r="B66" s="32" t="s">
        <v>13</v>
      </c>
      <c r="C66" s="145" t="s">
        <v>84</v>
      </c>
      <c r="D66" s="41"/>
      <c r="E66" s="13"/>
      <c r="F66" s="67"/>
      <c r="G66" s="71"/>
      <c r="H66" s="124"/>
      <c r="I66" s="13"/>
      <c r="J66" s="13"/>
      <c r="K66" s="13"/>
      <c r="L66" s="80"/>
      <c r="M66" s="39"/>
      <c r="N66" s="39"/>
      <c r="O66" s="39"/>
      <c r="P66" s="19"/>
    </row>
    <row r="67" spans="2:16" s="15" customFormat="1" ht="13.5" hidden="1">
      <c r="B67" s="16"/>
      <c r="C67" s="42" t="s">
        <v>35</v>
      </c>
      <c r="D67" s="12" t="s">
        <v>21</v>
      </c>
      <c r="E67" s="44">
        <v>7.36</v>
      </c>
      <c r="F67" s="151">
        <f>E67*F8</f>
        <v>288.14</v>
      </c>
      <c r="G67" s="66">
        <f>E67*P8</f>
        <v>301.47</v>
      </c>
      <c r="H67" s="52"/>
      <c r="I67" s="48"/>
      <c r="J67" s="48"/>
      <c r="K67" s="48"/>
      <c r="L67" s="77"/>
      <c r="M67" s="35"/>
      <c r="N67" s="35"/>
      <c r="O67" s="35"/>
      <c r="P67" s="13">
        <f>E67*P8</f>
        <v>301.47</v>
      </c>
    </row>
    <row r="68" spans="2:16" s="15" customFormat="1" ht="13.5" hidden="1">
      <c r="B68" s="16"/>
      <c r="C68" s="42" t="s">
        <v>72</v>
      </c>
      <c r="D68" s="12" t="s">
        <v>21</v>
      </c>
      <c r="E68" s="44" t="s">
        <v>87</v>
      </c>
      <c r="F68" s="151"/>
      <c r="G68" s="66"/>
      <c r="H68" s="52"/>
      <c r="I68" s="48"/>
      <c r="J68" s="48"/>
      <c r="K68" s="48"/>
      <c r="L68" s="77"/>
      <c r="M68" s="35"/>
      <c r="N68" s="35"/>
      <c r="O68" s="35"/>
      <c r="P68" s="13"/>
    </row>
    <row r="69" spans="2:16" s="15" customFormat="1" ht="13.5" hidden="1">
      <c r="B69" s="16"/>
      <c r="C69" s="11" t="s">
        <v>17</v>
      </c>
      <c r="D69" s="12" t="s">
        <v>21</v>
      </c>
      <c r="E69" s="44">
        <f>E67</f>
        <v>7.36</v>
      </c>
      <c r="F69" s="152">
        <f>E69*F9</f>
        <v>395.6</v>
      </c>
      <c r="G69" s="66">
        <f>E69*P9</f>
        <v>413.85</v>
      </c>
      <c r="H69" s="52"/>
      <c r="I69" s="44"/>
      <c r="J69" s="44"/>
      <c r="K69" s="44"/>
      <c r="L69" s="78"/>
      <c r="M69" s="35"/>
      <c r="N69" s="35"/>
      <c r="O69" s="35"/>
      <c r="P69" s="13">
        <f>E69*P9</f>
        <v>413.85</v>
      </c>
    </row>
    <row r="70" spans="2:16" s="15" customFormat="1" ht="13.5" hidden="1">
      <c r="B70" s="16"/>
      <c r="C70" s="18" t="s">
        <v>5</v>
      </c>
      <c r="D70" s="12" t="s">
        <v>21</v>
      </c>
      <c r="E70" s="37"/>
      <c r="F70" s="70">
        <f>F67+F69</f>
        <v>683.74</v>
      </c>
      <c r="G70" s="70">
        <f aca="true" t="shared" si="3" ref="G70:P70">G67+G69</f>
        <v>715.32</v>
      </c>
      <c r="H70" s="70">
        <f t="shared" si="3"/>
        <v>0</v>
      </c>
      <c r="I70" s="70">
        <f t="shared" si="3"/>
        <v>0</v>
      </c>
      <c r="J70" s="70">
        <f t="shared" si="3"/>
        <v>0</v>
      </c>
      <c r="K70" s="70">
        <f t="shared" si="3"/>
        <v>0</v>
      </c>
      <c r="L70" s="70">
        <f t="shared" si="3"/>
        <v>0</v>
      </c>
      <c r="M70" s="70">
        <f t="shared" si="3"/>
        <v>0</v>
      </c>
      <c r="N70" s="70"/>
      <c r="O70" s="70"/>
      <c r="P70" s="70">
        <f t="shared" si="3"/>
        <v>715.32</v>
      </c>
    </row>
    <row r="71" spans="2:16" s="15" customFormat="1" ht="85.5" customHeight="1" hidden="1">
      <c r="B71" s="32" t="s">
        <v>14</v>
      </c>
      <c r="C71" s="145" t="s">
        <v>85</v>
      </c>
      <c r="D71" s="41"/>
      <c r="E71" s="13"/>
      <c r="F71" s="67"/>
      <c r="G71" s="71"/>
      <c r="H71" s="124"/>
      <c r="I71" s="13"/>
      <c r="J71" s="13"/>
      <c r="K71" s="13"/>
      <c r="L71" s="80"/>
      <c r="M71" s="39"/>
      <c r="N71" s="39"/>
      <c r="O71" s="39"/>
      <c r="P71" s="19"/>
    </row>
    <row r="72" spans="2:16" s="15" customFormat="1" ht="13.5" hidden="1">
      <c r="B72" s="16"/>
      <c r="C72" s="42" t="s">
        <v>35</v>
      </c>
      <c r="D72" s="12" t="s">
        <v>21</v>
      </c>
      <c r="E72" s="44">
        <v>7.46</v>
      </c>
      <c r="F72" s="151">
        <f>E72*F8</f>
        <v>292.06</v>
      </c>
      <c r="G72" s="66">
        <f>E72*P8</f>
        <v>305.56</v>
      </c>
      <c r="H72" s="52">
        <f>E72*H13</f>
        <v>8.206</v>
      </c>
      <c r="I72" s="48">
        <f>E72*I13</f>
        <v>8.952</v>
      </c>
      <c r="J72" s="48">
        <f>E72*J13</f>
        <v>10.444</v>
      </c>
      <c r="K72" s="48">
        <f>E72*K13</f>
        <v>11.19</v>
      </c>
      <c r="L72" s="77">
        <f>E72*L13</f>
        <v>11.936</v>
      </c>
      <c r="M72" s="39">
        <f>H72*M8</f>
        <v>0</v>
      </c>
      <c r="N72" s="39"/>
      <c r="O72" s="39"/>
      <c r="P72" s="13">
        <f>E72*P8</f>
        <v>305.56</v>
      </c>
    </row>
    <row r="73" spans="2:16" s="15" customFormat="1" ht="13.5" hidden="1">
      <c r="B73" s="16"/>
      <c r="C73" s="42" t="s">
        <v>72</v>
      </c>
      <c r="D73" s="12" t="s">
        <v>21</v>
      </c>
      <c r="E73" s="44" t="s">
        <v>87</v>
      </c>
      <c r="F73" s="151"/>
      <c r="G73" s="66"/>
      <c r="H73" s="52"/>
      <c r="I73" s="48"/>
      <c r="J73" s="48"/>
      <c r="K73" s="48"/>
      <c r="L73" s="77"/>
      <c r="M73" s="39"/>
      <c r="N73" s="39"/>
      <c r="O73" s="39"/>
      <c r="P73" s="13"/>
    </row>
    <row r="74" spans="2:16" s="15" customFormat="1" ht="13.5" hidden="1">
      <c r="B74" s="16"/>
      <c r="C74" s="11" t="s">
        <v>17</v>
      </c>
      <c r="D74" s="12" t="s">
        <v>21</v>
      </c>
      <c r="E74" s="44">
        <f>E72</f>
        <v>7.46</v>
      </c>
      <c r="F74" s="152">
        <f>E74*F9</f>
        <v>400.98</v>
      </c>
      <c r="G74" s="66">
        <f>E74*P9</f>
        <v>419.48</v>
      </c>
      <c r="H74" s="52">
        <v>10.708</v>
      </c>
      <c r="I74" s="44">
        <v>10.708</v>
      </c>
      <c r="J74" s="44">
        <v>10.708</v>
      </c>
      <c r="K74" s="44">
        <v>10.708</v>
      </c>
      <c r="L74" s="78">
        <v>10.708</v>
      </c>
      <c r="M74" s="39">
        <f>E74*M9</f>
        <v>0</v>
      </c>
      <c r="N74" s="39"/>
      <c r="O74" s="39"/>
      <c r="P74" s="13">
        <f>E74*P9</f>
        <v>419.48</v>
      </c>
    </row>
    <row r="75" spans="2:16" s="15" customFormat="1" ht="13.5" hidden="1">
      <c r="B75" s="16"/>
      <c r="C75" s="18" t="s">
        <v>5</v>
      </c>
      <c r="D75" s="12" t="s">
        <v>21</v>
      </c>
      <c r="E75" s="37"/>
      <c r="F75" s="70">
        <f>F72+F74</f>
        <v>693.04</v>
      </c>
      <c r="G75" s="70">
        <f aca="true" t="shared" si="4" ref="G75:P75">G72+G74</f>
        <v>725.04</v>
      </c>
      <c r="H75" s="70">
        <f t="shared" si="4"/>
        <v>18.91</v>
      </c>
      <c r="I75" s="70">
        <f t="shared" si="4"/>
        <v>19.66</v>
      </c>
      <c r="J75" s="70">
        <f t="shared" si="4"/>
        <v>21.15</v>
      </c>
      <c r="K75" s="70">
        <f t="shared" si="4"/>
        <v>21.9</v>
      </c>
      <c r="L75" s="70">
        <f t="shared" si="4"/>
        <v>22.64</v>
      </c>
      <c r="M75" s="70">
        <f t="shared" si="4"/>
        <v>0</v>
      </c>
      <c r="N75" s="70"/>
      <c r="O75" s="70"/>
      <c r="P75" s="70">
        <f t="shared" si="4"/>
        <v>725.04</v>
      </c>
    </row>
    <row r="76" spans="2:16" s="15" customFormat="1" ht="87" customHeight="1" hidden="1">
      <c r="B76" s="32" t="s">
        <v>15</v>
      </c>
      <c r="C76" s="145" t="s">
        <v>86</v>
      </c>
      <c r="D76" s="41"/>
      <c r="E76" s="13"/>
      <c r="F76" s="67"/>
      <c r="G76" s="71"/>
      <c r="H76" s="124"/>
      <c r="I76" s="13"/>
      <c r="J76" s="13"/>
      <c r="K76" s="13"/>
      <c r="L76" s="80"/>
      <c r="M76" s="39"/>
      <c r="N76" s="39"/>
      <c r="O76" s="39"/>
      <c r="P76" s="19"/>
    </row>
    <row r="77" spans="2:16" s="15" customFormat="1" ht="13.5" hidden="1">
      <c r="B77" s="16"/>
      <c r="C77" s="42" t="s">
        <v>35</v>
      </c>
      <c r="D77" s="12" t="s">
        <v>21</v>
      </c>
      <c r="E77" s="44">
        <v>7.56</v>
      </c>
      <c r="F77" s="151">
        <f>E77*F8</f>
        <v>295.97</v>
      </c>
      <c r="G77" s="66">
        <f>E77*P8</f>
        <v>309.66</v>
      </c>
      <c r="H77" s="52">
        <f>E77*H13</f>
        <v>8.316</v>
      </c>
      <c r="I77" s="48">
        <f>E77*I13</f>
        <v>9.072</v>
      </c>
      <c r="J77" s="48">
        <f>E77*J13</f>
        <v>10.584</v>
      </c>
      <c r="K77" s="48">
        <f>E77*K13</f>
        <v>11.34</v>
      </c>
      <c r="L77" s="77">
        <f>E77*L13</f>
        <v>12.096</v>
      </c>
      <c r="M77" s="39">
        <f>H77*M8</f>
        <v>0</v>
      </c>
      <c r="N77" s="39"/>
      <c r="O77" s="39"/>
      <c r="P77" s="13">
        <f>E77*P8</f>
        <v>309.66</v>
      </c>
    </row>
    <row r="78" spans="2:16" s="15" customFormat="1" ht="13.5" hidden="1">
      <c r="B78" s="16"/>
      <c r="C78" s="42" t="s">
        <v>72</v>
      </c>
      <c r="D78" s="12" t="s">
        <v>21</v>
      </c>
      <c r="E78" s="44" t="s">
        <v>87</v>
      </c>
      <c r="F78" s="151"/>
      <c r="G78" s="66"/>
      <c r="H78" s="52"/>
      <c r="I78" s="48"/>
      <c r="J78" s="48"/>
      <c r="K78" s="48"/>
      <c r="L78" s="77"/>
      <c r="M78" s="39"/>
      <c r="N78" s="39"/>
      <c r="O78" s="39"/>
      <c r="P78" s="13"/>
    </row>
    <row r="79" spans="2:16" s="15" customFormat="1" ht="13.5" hidden="1">
      <c r="B79" s="16"/>
      <c r="C79" s="11" t="s">
        <v>17</v>
      </c>
      <c r="D79" s="12" t="s">
        <v>21</v>
      </c>
      <c r="E79" s="44">
        <f>E77</f>
        <v>7.56</v>
      </c>
      <c r="F79" s="152">
        <f>E79*F9</f>
        <v>406.35</v>
      </c>
      <c r="G79" s="66">
        <f>E79*P9</f>
        <v>425.1</v>
      </c>
      <c r="H79" s="52">
        <v>10.708</v>
      </c>
      <c r="I79" s="44">
        <v>10.708</v>
      </c>
      <c r="J79" s="44">
        <v>10.708</v>
      </c>
      <c r="K79" s="44">
        <v>10.708</v>
      </c>
      <c r="L79" s="78">
        <v>10.708</v>
      </c>
      <c r="M79" s="39">
        <f>E79*M9</f>
        <v>0</v>
      </c>
      <c r="N79" s="39"/>
      <c r="O79" s="39"/>
      <c r="P79" s="13">
        <f>E79*P9</f>
        <v>425.1</v>
      </c>
    </row>
    <row r="80" spans="2:16" s="15" customFormat="1" ht="13.5" hidden="1">
      <c r="B80" s="16"/>
      <c r="C80" s="18" t="s">
        <v>5</v>
      </c>
      <c r="D80" s="12" t="s">
        <v>21</v>
      </c>
      <c r="E80" s="58"/>
      <c r="F80" s="70">
        <f>F77+F79</f>
        <v>702.32</v>
      </c>
      <c r="G80" s="71">
        <f>G77+G79</f>
        <v>734.76</v>
      </c>
      <c r="H80" s="123"/>
      <c r="I80" s="37"/>
      <c r="J80" s="37"/>
      <c r="K80" s="37"/>
      <c r="L80" s="79"/>
      <c r="M80" s="39">
        <f>M77+M79</f>
        <v>0</v>
      </c>
      <c r="N80" s="39"/>
      <c r="O80" s="39"/>
      <c r="P80" s="19">
        <f>P77+P79</f>
        <v>734.76</v>
      </c>
    </row>
    <row r="81" spans="2:16" s="15" customFormat="1" ht="96" hidden="1">
      <c r="B81" s="32" t="s">
        <v>16</v>
      </c>
      <c r="C81" s="145" t="s">
        <v>88</v>
      </c>
      <c r="D81" s="41"/>
      <c r="E81" s="19"/>
      <c r="F81" s="71"/>
      <c r="G81" s="71"/>
      <c r="H81" s="124"/>
      <c r="I81" s="13"/>
      <c r="J81" s="13"/>
      <c r="K81" s="13"/>
      <c r="L81" s="80"/>
      <c r="M81" s="39"/>
      <c r="N81" s="39"/>
      <c r="O81" s="39"/>
      <c r="P81" s="19"/>
    </row>
    <row r="82" spans="2:16" s="15" customFormat="1" ht="13.5" hidden="1">
      <c r="B82" s="16"/>
      <c r="C82" s="42" t="s">
        <v>35</v>
      </c>
      <c r="D82" s="12" t="s">
        <v>21</v>
      </c>
      <c r="E82" s="44">
        <v>7.16</v>
      </c>
      <c r="F82" s="151">
        <f>E82*F8</f>
        <v>280.31</v>
      </c>
      <c r="G82" s="66">
        <f>E82*P8</f>
        <v>293.27</v>
      </c>
      <c r="H82" s="52">
        <f>E82*H13</f>
        <v>7.876</v>
      </c>
      <c r="I82" s="48">
        <f>E82*I13</f>
        <v>8.592</v>
      </c>
      <c r="J82" s="48">
        <f>E82*J13</f>
        <v>10.024</v>
      </c>
      <c r="K82" s="48">
        <f>E82*K13</f>
        <v>10.74</v>
      </c>
      <c r="L82" s="77">
        <f>E82*L13</f>
        <v>11.456</v>
      </c>
      <c r="M82" s="39">
        <f>H82*M8</f>
        <v>0</v>
      </c>
      <c r="N82" s="39"/>
      <c r="O82" s="39"/>
      <c r="P82" s="13">
        <f>E82*P8</f>
        <v>293.27</v>
      </c>
    </row>
    <row r="83" spans="2:16" s="15" customFormat="1" ht="13.5" hidden="1">
      <c r="B83" s="16"/>
      <c r="C83" s="42" t="s">
        <v>72</v>
      </c>
      <c r="D83" s="12" t="s">
        <v>21</v>
      </c>
      <c r="E83" s="44" t="s">
        <v>87</v>
      </c>
      <c r="F83" s="151"/>
      <c r="G83" s="66"/>
      <c r="H83" s="52"/>
      <c r="I83" s="48"/>
      <c r="J83" s="48"/>
      <c r="K83" s="48"/>
      <c r="L83" s="77"/>
      <c r="M83" s="39"/>
      <c r="N83" s="39"/>
      <c r="O83" s="39"/>
      <c r="P83" s="13"/>
    </row>
    <row r="84" spans="2:16" s="15" customFormat="1" ht="13.5" hidden="1">
      <c r="B84" s="16"/>
      <c r="C84" s="11" t="s">
        <v>17</v>
      </c>
      <c r="D84" s="12" t="s">
        <v>21</v>
      </c>
      <c r="E84" s="44">
        <f>E82</f>
        <v>7.16</v>
      </c>
      <c r="F84" s="152">
        <f>E84*F9</f>
        <v>384.85</v>
      </c>
      <c r="G84" s="66">
        <f>E84*P9</f>
        <v>402.61</v>
      </c>
      <c r="H84" s="52">
        <v>8.708</v>
      </c>
      <c r="I84" s="44">
        <v>8.708</v>
      </c>
      <c r="J84" s="44">
        <v>8.708</v>
      </c>
      <c r="K84" s="44">
        <v>8.708</v>
      </c>
      <c r="L84" s="78">
        <v>8.708</v>
      </c>
      <c r="M84" s="39">
        <f>E84*M9</f>
        <v>0</v>
      </c>
      <c r="N84" s="39"/>
      <c r="O84" s="39"/>
      <c r="P84" s="13">
        <f>E84*P9</f>
        <v>402.61</v>
      </c>
    </row>
    <row r="85" spans="2:16" s="15" customFormat="1" ht="13.5" hidden="1">
      <c r="B85" s="16"/>
      <c r="C85" s="18" t="s">
        <v>5</v>
      </c>
      <c r="D85" s="12" t="s">
        <v>21</v>
      </c>
      <c r="E85" s="58"/>
      <c r="F85" s="70">
        <f>F82+F84</f>
        <v>665.16</v>
      </c>
      <c r="G85" s="70">
        <f aca="true" t="shared" si="5" ref="G85:P85">G82+G84</f>
        <v>695.88</v>
      </c>
      <c r="H85" s="70">
        <f t="shared" si="5"/>
        <v>16.58</v>
      </c>
      <c r="I85" s="70">
        <f t="shared" si="5"/>
        <v>17.3</v>
      </c>
      <c r="J85" s="70">
        <f t="shared" si="5"/>
        <v>18.73</v>
      </c>
      <c r="K85" s="70">
        <f t="shared" si="5"/>
        <v>19.45</v>
      </c>
      <c r="L85" s="70">
        <f t="shared" si="5"/>
        <v>20.16</v>
      </c>
      <c r="M85" s="70">
        <f t="shared" si="5"/>
        <v>0</v>
      </c>
      <c r="N85" s="70"/>
      <c r="O85" s="70"/>
      <c r="P85" s="70">
        <f t="shared" si="5"/>
        <v>695.88</v>
      </c>
    </row>
    <row r="86" spans="2:16" s="15" customFormat="1" ht="96" hidden="1">
      <c r="B86" s="32" t="s">
        <v>30</v>
      </c>
      <c r="C86" s="145" t="s">
        <v>89</v>
      </c>
      <c r="D86" s="41"/>
      <c r="E86" s="19"/>
      <c r="F86" s="72"/>
      <c r="G86" s="71"/>
      <c r="H86" s="124"/>
      <c r="I86" s="35"/>
      <c r="J86" s="35"/>
      <c r="K86" s="35"/>
      <c r="L86" s="83"/>
      <c r="M86" s="39"/>
      <c r="N86" s="39"/>
      <c r="O86" s="39"/>
      <c r="P86" s="19"/>
    </row>
    <row r="87" spans="2:16" s="15" customFormat="1" ht="13.5" hidden="1">
      <c r="B87" s="16"/>
      <c r="C87" s="42" t="s">
        <v>35</v>
      </c>
      <c r="D87" s="12" t="s">
        <v>21</v>
      </c>
      <c r="E87" s="44">
        <v>6.36</v>
      </c>
      <c r="F87" s="151">
        <f>E87*F8</f>
        <v>248.99</v>
      </c>
      <c r="G87" s="66">
        <f>E87*P8</f>
        <v>260.51</v>
      </c>
      <c r="H87" s="52">
        <f>E87*H13</f>
        <v>6.996</v>
      </c>
      <c r="I87" s="48">
        <f>E87*I13</f>
        <v>7.632</v>
      </c>
      <c r="J87" s="48">
        <f>E87*J13</f>
        <v>8.904</v>
      </c>
      <c r="K87" s="48">
        <f>E87*K13</f>
        <v>9.54</v>
      </c>
      <c r="L87" s="77">
        <f>E87*L13</f>
        <v>10.176</v>
      </c>
      <c r="M87" s="39">
        <f>H87*M8</f>
        <v>0</v>
      </c>
      <c r="N87" s="39"/>
      <c r="O87" s="39"/>
      <c r="P87" s="13">
        <f>E87*P8</f>
        <v>260.51</v>
      </c>
    </row>
    <row r="88" spans="2:16" s="15" customFormat="1" ht="13.5" hidden="1">
      <c r="B88" s="16"/>
      <c r="C88" s="42" t="s">
        <v>72</v>
      </c>
      <c r="D88" s="12" t="s">
        <v>21</v>
      </c>
      <c r="E88" s="44" t="s">
        <v>87</v>
      </c>
      <c r="F88" s="151"/>
      <c r="G88" s="66"/>
      <c r="H88" s="52"/>
      <c r="I88" s="48"/>
      <c r="J88" s="48"/>
      <c r="K88" s="48"/>
      <c r="L88" s="77"/>
      <c r="M88" s="39"/>
      <c r="N88" s="39"/>
      <c r="O88" s="39"/>
      <c r="P88" s="13"/>
    </row>
    <row r="89" spans="2:16" s="15" customFormat="1" ht="13.5" hidden="1">
      <c r="B89" s="16"/>
      <c r="C89" s="11" t="s">
        <v>17</v>
      </c>
      <c r="D89" s="12" t="s">
        <v>21</v>
      </c>
      <c r="E89" s="44">
        <f>E87</f>
        <v>6.36</v>
      </c>
      <c r="F89" s="152">
        <f>E89*F9</f>
        <v>341.85</v>
      </c>
      <c r="G89" s="66">
        <f>E89*P9</f>
        <v>357.62</v>
      </c>
      <c r="H89" s="52">
        <v>8.708</v>
      </c>
      <c r="I89" s="44">
        <v>8.708</v>
      </c>
      <c r="J89" s="44">
        <v>8.708</v>
      </c>
      <c r="K89" s="44">
        <v>8.708</v>
      </c>
      <c r="L89" s="78">
        <v>8.708</v>
      </c>
      <c r="M89" s="39">
        <f>E89*M9</f>
        <v>0</v>
      </c>
      <c r="N89" s="39"/>
      <c r="O89" s="39"/>
      <c r="P89" s="13">
        <f>E89*P9</f>
        <v>357.62</v>
      </c>
    </row>
    <row r="90" spans="2:16" s="15" customFormat="1" ht="14.25" hidden="1" thickBot="1">
      <c r="B90" s="16"/>
      <c r="C90" s="18" t="s">
        <v>5</v>
      </c>
      <c r="D90" s="12" t="s">
        <v>21</v>
      </c>
      <c r="E90" s="58"/>
      <c r="F90" s="70">
        <f>F87+F89</f>
        <v>590.84</v>
      </c>
      <c r="G90" s="70">
        <f aca="true" t="shared" si="6" ref="G90:P90">G87+G89</f>
        <v>618.13</v>
      </c>
      <c r="H90" s="70">
        <f t="shared" si="6"/>
        <v>15.7</v>
      </c>
      <c r="I90" s="70">
        <f t="shared" si="6"/>
        <v>16.34</v>
      </c>
      <c r="J90" s="70">
        <f t="shared" si="6"/>
        <v>17.61</v>
      </c>
      <c r="K90" s="70">
        <f t="shared" si="6"/>
        <v>18.25</v>
      </c>
      <c r="L90" s="70">
        <f t="shared" si="6"/>
        <v>18.88</v>
      </c>
      <c r="M90" s="70">
        <f t="shared" si="6"/>
        <v>0</v>
      </c>
      <c r="N90" s="70"/>
      <c r="O90" s="70"/>
      <c r="P90" s="70">
        <f t="shared" si="6"/>
        <v>618.13</v>
      </c>
    </row>
    <row r="91" spans="2:16" s="15" customFormat="1" ht="96" customHeight="1" hidden="1">
      <c r="B91" s="25" t="s">
        <v>0</v>
      </c>
      <c r="C91" s="26" t="s">
        <v>19</v>
      </c>
      <c r="D91" s="149" t="s">
        <v>20</v>
      </c>
      <c r="E91" s="26" t="str">
        <f>E11</f>
        <v>Норматив потребления коммунальной услуги, куб.метров в месяц на человека</v>
      </c>
      <c r="F91" s="24" t="s">
        <v>182</v>
      </c>
      <c r="G91" s="26" t="s">
        <v>53</v>
      </c>
      <c r="H91" s="232" t="s">
        <v>68</v>
      </c>
      <c r="I91" s="232"/>
      <c r="J91" s="232"/>
      <c r="K91" s="232"/>
      <c r="L91" s="233"/>
      <c r="M91" s="74" t="s">
        <v>69</v>
      </c>
      <c r="N91" s="74"/>
      <c r="O91" s="74"/>
      <c r="P91" s="154" t="s">
        <v>183</v>
      </c>
    </row>
    <row r="92" spans="2:16" s="15" customFormat="1" ht="27" hidden="1">
      <c r="B92" s="5"/>
      <c r="C92" s="6"/>
      <c r="D92" s="50"/>
      <c r="E92" s="8"/>
      <c r="F92" s="71"/>
      <c r="G92" s="71"/>
      <c r="H92" s="126" t="s">
        <v>59</v>
      </c>
      <c r="I92" s="53" t="s">
        <v>60</v>
      </c>
      <c r="J92" s="53" t="s">
        <v>61</v>
      </c>
      <c r="K92" s="53" t="s">
        <v>62</v>
      </c>
      <c r="L92" s="76" t="s">
        <v>186</v>
      </c>
      <c r="M92" s="75"/>
      <c r="N92" s="216"/>
      <c r="O92" s="216"/>
      <c r="P92" s="55"/>
    </row>
    <row r="93" spans="2:16" s="15" customFormat="1" ht="13.5" hidden="1">
      <c r="B93" s="5"/>
      <c r="C93" s="54" t="s">
        <v>63</v>
      </c>
      <c r="D93" s="50"/>
      <c r="E93" s="8"/>
      <c r="F93" s="71"/>
      <c r="G93" s="71"/>
      <c r="H93" s="127">
        <v>1.1</v>
      </c>
      <c r="I93" s="51">
        <v>1.2</v>
      </c>
      <c r="J93" s="51">
        <v>1.4</v>
      </c>
      <c r="K93" s="51">
        <v>1.5</v>
      </c>
      <c r="L93" s="82">
        <v>1.6</v>
      </c>
      <c r="M93" s="75"/>
      <c r="N93" s="75"/>
      <c r="O93" s="75"/>
      <c r="P93" s="9"/>
    </row>
    <row r="94" spans="2:16" s="15" customFormat="1" ht="60" customHeight="1" hidden="1">
      <c r="B94" s="32" t="s">
        <v>39</v>
      </c>
      <c r="C94" s="157" t="s">
        <v>90</v>
      </c>
      <c r="D94" s="41"/>
      <c r="E94" s="19"/>
      <c r="F94" s="72"/>
      <c r="G94" s="71"/>
      <c r="H94" s="124"/>
      <c r="I94" s="35"/>
      <c r="J94" s="35"/>
      <c r="K94" s="35"/>
      <c r="L94" s="83"/>
      <c r="M94" s="39"/>
      <c r="N94" s="39"/>
      <c r="O94" s="39"/>
      <c r="P94" s="19"/>
    </row>
    <row r="95" spans="2:16" s="15" customFormat="1" ht="13.5" hidden="1">
      <c r="B95" s="16"/>
      <c r="C95" s="42" t="s">
        <v>35</v>
      </c>
      <c r="D95" s="12" t="s">
        <v>21</v>
      </c>
      <c r="E95" s="44">
        <v>3.86</v>
      </c>
      <c r="F95" s="151">
        <f>E95*F8</f>
        <v>151.12</v>
      </c>
      <c r="G95" s="66">
        <f>E95*P8</f>
        <v>158.11</v>
      </c>
      <c r="H95" s="52">
        <f>E95*H13</f>
        <v>4.246</v>
      </c>
      <c r="I95" s="48">
        <f>E95*I13</f>
        <v>4.632</v>
      </c>
      <c r="J95" s="48">
        <f>E95*J13</f>
        <v>5.404</v>
      </c>
      <c r="K95" s="48">
        <f>E95*K13</f>
        <v>5.79</v>
      </c>
      <c r="L95" s="77">
        <f>E95*L13</f>
        <v>6.176</v>
      </c>
      <c r="M95" s="39">
        <f>H95*M8</f>
        <v>0</v>
      </c>
      <c r="N95" s="39"/>
      <c r="O95" s="39"/>
      <c r="P95" s="13">
        <f>E95*P8</f>
        <v>158.11</v>
      </c>
    </row>
    <row r="96" spans="2:16" s="15" customFormat="1" ht="13.5" hidden="1">
      <c r="B96" s="16"/>
      <c r="C96" s="42" t="s">
        <v>72</v>
      </c>
      <c r="D96" s="12" t="s">
        <v>21</v>
      </c>
      <c r="E96" s="44" t="s">
        <v>87</v>
      </c>
      <c r="F96" s="151"/>
      <c r="G96" s="66"/>
      <c r="H96" s="52"/>
      <c r="I96" s="48"/>
      <c r="J96" s="48"/>
      <c r="K96" s="48"/>
      <c r="L96" s="77"/>
      <c r="M96" s="39"/>
      <c r="N96" s="39"/>
      <c r="O96" s="39"/>
      <c r="P96" s="13"/>
    </row>
    <row r="97" spans="2:16" s="15" customFormat="1" ht="13.5" hidden="1">
      <c r="B97" s="16"/>
      <c r="C97" s="11" t="s">
        <v>17</v>
      </c>
      <c r="D97" s="12" t="s">
        <v>21</v>
      </c>
      <c r="E97" s="44">
        <f>E95</f>
        <v>3.86</v>
      </c>
      <c r="F97" s="152">
        <f>E97*F9</f>
        <v>207.48</v>
      </c>
      <c r="G97" s="66">
        <f>E97*P9</f>
        <v>217.05</v>
      </c>
      <c r="H97" s="52">
        <v>7.616</v>
      </c>
      <c r="I97" s="44">
        <v>7.616</v>
      </c>
      <c r="J97" s="44">
        <v>7.616</v>
      </c>
      <c r="K97" s="44">
        <v>7.616</v>
      </c>
      <c r="L97" s="78">
        <v>7.616</v>
      </c>
      <c r="M97" s="39">
        <f>E97*M9</f>
        <v>0</v>
      </c>
      <c r="N97" s="39"/>
      <c r="O97" s="39"/>
      <c r="P97" s="13">
        <f>E97*P9</f>
        <v>217.05</v>
      </c>
    </row>
    <row r="98" spans="2:16" s="15" customFormat="1" ht="13.5" hidden="1">
      <c r="B98" s="16"/>
      <c r="C98" s="18" t="s">
        <v>5</v>
      </c>
      <c r="D98" s="12" t="s">
        <v>21</v>
      </c>
      <c r="E98" s="58"/>
      <c r="F98" s="70">
        <f>F95+F97</f>
        <v>358.6</v>
      </c>
      <c r="G98" s="70">
        <f aca="true" t="shared" si="7" ref="G98:P98">G95+G97</f>
        <v>375.16</v>
      </c>
      <c r="H98" s="70">
        <f t="shared" si="7"/>
        <v>11.86</v>
      </c>
      <c r="I98" s="70">
        <f t="shared" si="7"/>
        <v>12.25</v>
      </c>
      <c r="J98" s="70">
        <f t="shared" si="7"/>
        <v>13.02</v>
      </c>
      <c r="K98" s="70">
        <f t="shared" si="7"/>
        <v>13.41</v>
      </c>
      <c r="L98" s="70">
        <f t="shared" si="7"/>
        <v>13.79</v>
      </c>
      <c r="M98" s="70">
        <f t="shared" si="7"/>
        <v>0</v>
      </c>
      <c r="N98" s="70"/>
      <c r="O98" s="70"/>
      <c r="P98" s="70">
        <f t="shared" si="7"/>
        <v>375.16</v>
      </c>
    </row>
    <row r="99" spans="2:16" s="15" customFormat="1" ht="64.5" customHeight="1" hidden="1">
      <c r="B99" s="32" t="s">
        <v>40</v>
      </c>
      <c r="C99" s="145" t="s">
        <v>91</v>
      </c>
      <c r="D99" s="41"/>
      <c r="E99" s="19"/>
      <c r="F99" s="72"/>
      <c r="G99" s="71"/>
      <c r="H99" s="124"/>
      <c r="I99" s="35"/>
      <c r="J99" s="35"/>
      <c r="K99" s="35"/>
      <c r="L99" s="83"/>
      <c r="M99" s="39"/>
      <c r="N99" s="39"/>
      <c r="O99" s="39"/>
      <c r="P99" s="19"/>
    </row>
    <row r="100" spans="2:16" s="15" customFormat="1" ht="13.5" hidden="1">
      <c r="B100" s="16"/>
      <c r="C100" s="42" t="s">
        <v>35</v>
      </c>
      <c r="D100" s="12" t="s">
        <v>21</v>
      </c>
      <c r="E100" s="44">
        <v>3.09</v>
      </c>
      <c r="F100" s="151">
        <f>E100*F8</f>
        <v>120.97</v>
      </c>
      <c r="G100" s="66">
        <f>E100*P8</f>
        <v>126.57</v>
      </c>
      <c r="H100" s="52">
        <f>E100*H13</f>
        <v>3.399</v>
      </c>
      <c r="I100" s="48">
        <f>E100*I13</f>
        <v>3.708</v>
      </c>
      <c r="J100" s="48">
        <f>E100*J13</f>
        <v>4.326</v>
      </c>
      <c r="K100" s="48">
        <f>E100*K13</f>
        <v>4.635</v>
      </c>
      <c r="L100" s="77">
        <f>E100*L13</f>
        <v>4.944</v>
      </c>
      <c r="M100" s="39">
        <f>H100*M8</f>
        <v>0</v>
      </c>
      <c r="N100" s="39"/>
      <c r="O100" s="39"/>
      <c r="P100" s="13">
        <f>E100*P8</f>
        <v>126.57</v>
      </c>
    </row>
    <row r="101" spans="2:16" s="15" customFormat="1" ht="13.5" hidden="1">
      <c r="B101" s="16"/>
      <c r="C101" s="42" t="s">
        <v>72</v>
      </c>
      <c r="D101" s="12" t="s">
        <v>21</v>
      </c>
      <c r="E101" s="44" t="s">
        <v>87</v>
      </c>
      <c r="F101" s="151"/>
      <c r="G101" s="66"/>
      <c r="H101" s="52"/>
      <c r="I101" s="48"/>
      <c r="J101" s="48"/>
      <c r="K101" s="48"/>
      <c r="L101" s="77"/>
      <c r="M101" s="39"/>
      <c r="N101" s="39"/>
      <c r="O101" s="39"/>
      <c r="P101" s="13"/>
    </row>
    <row r="102" spans="2:16" s="15" customFormat="1" ht="13.5" hidden="1">
      <c r="B102" s="16"/>
      <c r="C102" s="11" t="s">
        <v>17</v>
      </c>
      <c r="D102" s="12" t="s">
        <v>21</v>
      </c>
      <c r="E102" s="44">
        <f>E100</f>
        <v>3.09</v>
      </c>
      <c r="F102" s="152">
        <f>E102*F9</f>
        <v>166.09</v>
      </c>
      <c r="G102" s="66">
        <f>E102*P9</f>
        <v>173.75</v>
      </c>
      <c r="H102" s="52">
        <v>7.616</v>
      </c>
      <c r="I102" s="44">
        <v>7.616</v>
      </c>
      <c r="J102" s="44">
        <v>7.616</v>
      </c>
      <c r="K102" s="44">
        <v>7.616</v>
      </c>
      <c r="L102" s="78">
        <v>7.616</v>
      </c>
      <c r="M102" s="39">
        <f>E102*M9</f>
        <v>0</v>
      </c>
      <c r="N102" s="39"/>
      <c r="O102" s="39"/>
      <c r="P102" s="13">
        <f>E102*P9</f>
        <v>173.75</v>
      </c>
    </row>
    <row r="103" spans="2:16" s="15" customFormat="1" ht="13.5" hidden="1">
      <c r="B103" s="16"/>
      <c r="C103" s="18" t="s">
        <v>5</v>
      </c>
      <c r="D103" s="12" t="s">
        <v>21</v>
      </c>
      <c r="E103" s="58"/>
      <c r="F103" s="70">
        <f>F100+F102</f>
        <v>287.06</v>
      </c>
      <c r="G103" s="71">
        <f>G100+G102</f>
        <v>300.32</v>
      </c>
      <c r="H103" s="123"/>
      <c r="I103" s="37"/>
      <c r="J103" s="37"/>
      <c r="K103" s="37"/>
      <c r="L103" s="79"/>
      <c r="M103" s="39">
        <f>M100+M102</f>
        <v>0</v>
      </c>
      <c r="N103" s="39"/>
      <c r="O103" s="39"/>
      <c r="P103" s="19">
        <f>P100+P102</f>
        <v>300.32</v>
      </c>
    </row>
    <row r="104" spans="2:16" s="15" customFormat="1" ht="63" customHeight="1" hidden="1">
      <c r="B104" s="32" t="s">
        <v>41</v>
      </c>
      <c r="C104" s="145" t="s">
        <v>92</v>
      </c>
      <c r="D104" s="41"/>
      <c r="E104" s="19"/>
      <c r="F104" s="72"/>
      <c r="G104" s="71"/>
      <c r="H104" s="124"/>
      <c r="I104" s="35"/>
      <c r="J104" s="35"/>
      <c r="K104" s="35"/>
      <c r="L104" s="83"/>
      <c r="M104" s="39"/>
      <c r="N104" s="39"/>
      <c r="O104" s="39"/>
      <c r="P104" s="19"/>
    </row>
    <row r="105" spans="2:16" s="15" customFormat="1" ht="13.5" hidden="1">
      <c r="B105" s="16"/>
      <c r="C105" s="42" t="s">
        <v>35</v>
      </c>
      <c r="D105" s="12" t="s">
        <v>21</v>
      </c>
      <c r="E105" s="44">
        <v>3.15</v>
      </c>
      <c r="F105" s="151">
        <f>E105*F8</f>
        <v>123.32</v>
      </c>
      <c r="G105" s="66">
        <f>E105*P8</f>
        <v>129.02</v>
      </c>
      <c r="H105" s="52">
        <f>E105*H13</f>
        <v>3.465</v>
      </c>
      <c r="I105" s="48">
        <f>E105*I13</f>
        <v>3.78</v>
      </c>
      <c r="J105" s="48">
        <f>E105*J13</f>
        <v>4.41</v>
      </c>
      <c r="K105" s="48">
        <f>E105*K13</f>
        <v>4.725</v>
      </c>
      <c r="L105" s="77">
        <f>E105*L13</f>
        <v>5.04</v>
      </c>
      <c r="M105" s="39">
        <f>H105*M8</f>
        <v>0</v>
      </c>
      <c r="N105" s="39"/>
      <c r="O105" s="39"/>
      <c r="P105" s="13">
        <f>E105*P8</f>
        <v>129.02</v>
      </c>
    </row>
    <row r="106" spans="2:16" s="15" customFormat="1" ht="13.5" hidden="1">
      <c r="B106" s="16"/>
      <c r="C106" s="42" t="s">
        <v>72</v>
      </c>
      <c r="D106" s="12" t="s">
        <v>21</v>
      </c>
      <c r="E106" s="44" t="s">
        <v>87</v>
      </c>
      <c r="F106" s="151"/>
      <c r="G106" s="66"/>
      <c r="H106" s="52"/>
      <c r="I106" s="48"/>
      <c r="J106" s="48"/>
      <c r="K106" s="48"/>
      <c r="L106" s="77"/>
      <c r="M106" s="39"/>
      <c r="N106" s="39"/>
      <c r="O106" s="39"/>
      <c r="P106" s="13"/>
    </row>
    <row r="107" spans="2:16" s="15" customFormat="1" ht="13.5" hidden="1">
      <c r="B107" s="16"/>
      <c r="C107" s="11" t="s">
        <v>17</v>
      </c>
      <c r="D107" s="12" t="s">
        <v>21</v>
      </c>
      <c r="E107" s="44">
        <f>E105</f>
        <v>3.15</v>
      </c>
      <c r="F107" s="152">
        <f>E107*F9</f>
        <v>169.31</v>
      </c>
      <c r="G107" s="66">
        <f>E107*P9</f>
        <v>177.12</v>
      </c>
      <c r="H107" s="52">
        <v>2.908</v>
      </c>
      <c r="I107" s="44">
        <v>2.908</v>
      </c>
      <c r="J107" s="44">
        <v>2.908</v>
      </c>
      <c r="K107" s="44">
        <v>2.908</v>
      </c>
      <c r="L107" s="78">
        <v>2.908</v>
      </c>
      <c r="M107" s="39">
        <f>E107*M9</f>
        <v>0</v>
      </c>
      <c r="N107" s="39"/>
      <c r="O107" s="39"/>
      <c r="P107" s="13">
        <f>E107*P9</f>
        <v>177.12</v>
      </c>
    </row>
    <row r="108" spans="2:16" s="15" customFormat="1" ht="13.5" hidden="1">
      <c r="B108" s="16"/>
      <c r="C108" s="18" t="s">
        <v>5</v>
      </c>
      <c r="D108" s="12" t="s">
        <v>21</v>
      </c>
      <c r="E108" s="37"/>
      <c r="F108" s="70">
        <f>F105+F107</f>
        <v>292.63</v>
      </c>
      <c r="G108" s="70">
        <f aca="true" t="shared" si="8" ref="G108:P108">G105+G107</f>
        <v>306.14</v>
      </c>
      <c r="H108" s="70">
        <f t="shared" si="8"/>
        <v>6.37</v>
      </c>
      <c r="I108" s="70">
        <f t="shared" si="8"/>
        <v>6.69</v>
      </c>
      <c r="J108" s="70">
        <f t="shared" si="8"/>
        <v>7.32</v>
      </c>
      <c r="K108" s="70">
        <f t="shared" si="8"/>
        <v>7.63</v>
      </c>
      <c r="L108" s="70">
        <f t="shared" si="8"/>
        <v>7.95</v>
      </c>
      <c r="M108" s="70">
        <f t="shared" si="8"/>
        <v>0</v>
      </c>
      <c r="N108" s="70"/>
      <c r="O108" s="70"/>
      <c r="P108" s="70">
        <f t="shared" si="8"/>
        <v>306.14</v>
      </c>
    </row>
    <row r="109" spans="2:16" s="15" customFormat="1" ht="75" hidden="1">
      <c r="B109" s="32" t="s">
        <v>42</v>
      </c>
      <c r="C109" s="158" t="s">
        <v>93</v>
      </c>
      <c r="D109" s="41"/>
      <c r="E109" s="19"/>
      <c r="F109" s="72"/>
      <c r="G109" s="71"/>
      <c r="H109" s="124"/>
      <c r="I109" s="35"/>
      <c r="J109" s="35"/>
      <c r="K109" s="35"/>
      <c r="L109" s="83"/>
      <c r="M109" s="39"/>
      <c r="N109" s="39"/>
      <c r="O109" s="39"/>
      <c r="P109" s="19"/>
    </row>
    <row r="110" spans="2:16" s="15" customFormat="1" ht="15" hidden="1">
      <c r="B110" s="16"/>
      <c r="C110" s="97" t="s">
        <v>35</v>
      </c>
      <c r="D110" s="12" t="s">
        <v>21</v>
      </c>
      <c r="E110" s="44">
        <v>1.72</v>
      </c>
      <c r="F110" s="151">
        <f>E110*F8</f>
        <v>67.34</v>
      </c>
      <c r="G110" s="66">
        <f>E110*P8</f>
        <v>70.45</v>
      </c>
      <c r="H110" s="52">
        <f>E110*H13</f>
        <v>1.892</v>
      </c>
      <c r="I110" s="48">
        <f>E110*I13</f>
        <v>2.064</v>
      </c>
      <c r="J110" s="48">
        <f>E110*J13</f>
        <v>2.408</v>
      </c>
      <c r="K110" s="48">
        <f>E110*K13</f>
        <v>2.58</v>
      </c>
      <c r="L110" s="77">
        <f>E110*L13</f>
        <v>2.752</v>
      </c>
      <c r="M110" s="39">
        <f>H110*M8</f>
        <v>0</v>
      </c>
      <c r="N110" s="39"/>
      <c r="O110" s="39"/>
      <c r="P110" s="13">
        <f>E110*P8</f>
        <v>70.45</v>
      </c>
    </row>
    <row r="111" spans="2:16" s="15" customFormat="1" ht="13.5" hidden="1">
      <c r="B111" s="16"/>
      <c r="C111" s="42" t="s">
        <v>72</v>
      </c>
      <c r="D111" s="12" t="s">
        <v>21</v>
      </c>
      <c r="E111" s="44" t="s">
        <v>87</v>
      </c>
      <c r="F111" s="151"/>
      <c r="G111" s="66"/>
      <c r="H111" s="52"/>
      <c r="I111" s="48"/>
      <c r="J111" s="48"/>
      <c r="K111" s="48"/>
      <c r="L111" s="77"/>
      <c r="M111" s="39"/>
      <c r="N111" s="39"/>
      <c r="O111" s="39"/>
      <c r="P111" s="13"/>
    </row>
    <row r="112" spans="2:16" s="15" customFormat="1" ht="15" hidden="1">
      <c r="B112" s="16"/>
      <c r="C112" s="98" t="s">
        <v>17</v>
      </c>
      <c r="D112" s="12" t="s">
        <v>21</v>
      </c>
      <c r="E112" s="44">
        <f>E110</f>
        <v>1.72</v>
      </c>
      <c r="F112" s="152">
        <f>E112*F9</f>
        <v>92.45</v>
      </c>
      <c r="G112" s="66">
        <f>E112*P9</f>
        <v>96.72</v>
      </c>
      <c r="H112" s="52">
        <v>2.908</v>
      </c>
      <c r="I112" s="44">
        <v>2.908</v>
      </c>
      <c r="J112" s="44">
        <v>2.908</v>
      </c>
      <c r="K112" s="44">
        <v>2.908</v>
      </c>
      <c r="L112" s="78">
        <v>2.908</v>
      </c>
      <c r="M112" s="39">
        <f>E112*M9</f>
        <v>0</v>
      </c>
      <c r="N112" s="39"/>
      <c r="O112" s="39"/>
      <c r="P112" s="13">
        <f>E112*P9</f>
        <v>96.72</v>
      </c>
    </row>
    <row r="113" spans="2:16" s="15" customFormat="1" ht="15" hidden="1">
      <c r="B113" s="16"/>
      <c r="C113" s="99" t="s">
        <v>5</v>
      </c>
      <c r="D113" s="12" t="s">
        <v>21</v>
      </c>
      <c r="E113" s="37"/>
      <c r="F113" s="70">
        <f>F110+F112</f>
        <v>159.79</v>
      </c>
      <c r="G113" s="70">
        <f aca="true" t="shared" si="9" ref="G113:P113">G110+G112</f>
        <v>167.17</v>
      </c>
      <c r="H113" s="70">
        <f t="shared" si="9"/>
        <v>4.8</v>
      </c>
      <c r="I113" s="70">
        <f t="shared" si="9"/>
        <v>4.97</v>
      </c>
      <c r="J113" s="70">
        <f t="shared" si="9"/>
        <v>5.32</v>
      </c>
      <c r="K113" s="70">
        <f t="shared" si="9"/>
        <v>5.49</v>
      </c>
      <c r="L113" s="70">
        <f t="shared" si="9"/>
        <v>5.66</v>
      </c>
      <c r="M113" s="70">
        <f t="shared" si="9"/>
        <v>0</v>
      </c>
      <c r="N113" s="70"/>
      <c r="O113" s="70"/>
      <c r="P113" s="70">
        <f t="shared" si="9"/>
        <v>167.17</v>
      </c>
    </row>
    <row r="114" spans="2:16" s="15" customFormat="1" ht="110.25" hidden="1">
      <c r="B114" s="32" t="s">
        <v>43</v>
      </c>
      <c r="C114" s="145" t="s">
        <v>108</v>
      </c>
      <c r="D114" s="41"/>
      <c r="E114" s="13"/>
      <c r="F114" s="68"/>
      <c r="G114" s="71"/>
      <c r="H114" s="124"/>
      <c r="I114" s="35"/>
      <c r="J114" s="35"/>
      <c r="K114" s="35"/>
      <c r="L114" s="83"/>
      <c r="M114" s="39"/>
      <c r="N114" s="39"/>
      <c r="O114" s="39"/>
      <c r="P114" s="19"/>
    </row>
    <row r="115" spans="2:16" s="15" customFormat="1" ht="13.5" hidden="1">
      <c r="B115" s="16"/>
      <c r="C115" s="42" t="s">
        <v>35</v>
      </c>
      <c r="D115" s="12" t="s">
        <v>21</v>
      </c>
      <c r="E115" s="44">
        <v>4.17</v>
      </c>
      <c r="F115" s="151">
        <f>E115*F8</f>
        <v>163.26</v>
      </c>
      <c r="G115" s="66">
        <f>P8*E115</f>
        <v>170.8</v>
      </c>
      <c r="H115" s="52">
        <f>E115*H13</f>
        <v>4.587</v>
      </c>
      <c r="I115" s="48">
        <f>E115*I13</f>
        <v>5.004</v>
      </c>
      <c r="J115" s="48">
        <f>E115*J13</f>
        <v>5.838</v>
      </c>
      <c r="K115" s="48">
        <f>E115*K13</f>
        <v>6.255</v>
      </c>
      <c r="L115" s="77">
        <f>E115*L13</f>
        <v>6.672</v>
      </c>
      <c r="M115" s="39">
        <f>H115*M8</f>
        <v>0</v>
      </c>
      <c r="N115" s="39"/>
      <c r="O115" s="39"/>
      <c r="P115" s="13">
        <f>E115*P8</f>
        <v>170.8</v>
      </c>
    </row>
    <row r="116" spans="2:16" s="15" customFormat="1" ht="13.5" hidden="1">
      <c r="B116" s="16"/>
      <c r="C116" s="42" t="s">
        <v>72</v>
      </c>
      <c r="D116" s="12" t="s">
        <v>21</v>
      </c>
      <c r="E116" s="159">
        <v>3.19</v>
      </c>
      <c r="F116" s="160"/>
      <c r="G116" s="66"/>
      <c r="H116" s="139"/>
      <c r="I116" s="140"/>
      <c r="J116" s="140"/>
      <c r="K116" s="140"/>
      <c r="L116" s="141"/>
      <c r="M116" s="39"/>
      <c r="N116" s="39"/>
      <c r="O116" s="39"/>
      <c r="P116" s="13"/>
    </row>
    <row r="117" spans="2:16" s="15" customFormat="1" ht="13.5" hidden="1">
      <c r="B117" s="16"/>
      <c r="C117" s="18" t="s">
        <v>5</v>
      </c>
      <c r="D117" s="12" t="s">
        <v>21</v>
      </c>
      <c r="E117" s="37"/>
      <c r="F117" s="70">
        <f>F115</f>
        <v>163.26</v>
      </c>
      <c r="G117" s="71">
        <f>G115</f>
        <v>170.8</v>
      </c>
      <c r="H117" s="123"/>
      <c r="I117" s="37"/>
      <c r="J117" s="37"/>
      <c r="K117" s="37"/>
      <c r="L117" s="79"/>
      <c r="M117" s="39">
        <f>M115</f>
        <v>0</v>
      </c>
      <c r="N117" s="39"/>
      <c r="O117" s="39"/>
      <c r="P117" s="19">
        <f>P115</f>
        <v>170.8</v>
      </c>
    </row>
    <row r="118" spans="2:16" s="15" customFormat="1" ht="110.25" hidden="1">
      <c r="B118" s="32" t="s">
        <v>44</v>
      </c>
      <c r="C118" s="11" t="s">
        <v>109</v>
      </c>
      <c r="D118" s="41"/>
      <c r="E118" s="37"/>
      <c r="F118" s="142"/>
      <c r="G118" s="71"/>
      <c r="H118" s="123"/>
      <c r="I118" s="134"/>
      <c r="J118" s="134"/>
      <c r="K118" s="134"/>
      <c r="L118" s="143"/>
      <c r="M118" s="39"/>
      <c r="N118" s="39"/>
      <c r="O118" s="39"/>
      <c r="P118" s="19"/>
    </row>
    <row r="119" spans="2:16" s="15" customFormat="1" ht="13.5" hidden="1">
      <c r="B119" s="16"/>
      <c r="C119" s="42" t="s">
        <v>35</v>
      </c>
      <c r="D119" s="12" t="s">
        <v>21</v>
      </c>
      <c r="E119" s="161">
        <v>4.22</v>
      </c>
      <c r="F119" s="162">
        <f>E119*F8</f>
        <v>165.21</v>
      </c>
      <c r="G119" s="71"/>
      <c r="H119" s="123"/>
      <c r="I119" s="134"/>
      <c r="J119" s="134"/>
      <c r="K119" s="134"/>
      <c r="L119" s="143"/>
      <c r="M119" s="39"/>
      <c r="N119" s="39"/>
      <c r="O119" s="39"/>
      <c r="P119" s="13">
        <f>E119*P8</f>
        <v>172.85</v>
      </c>
    </row>
    <row r="120" spans="2:16" s="15" customFormat="1" ht="13.5" hidden="1">
      <c r="B120" s="16"/>
      <c r="C120" s="42" t="s">
        <v>72</v>
      </c>
      <c r="D120" s="12" t="s">
        <v>21</v>
      </c>
      <c r="E120" s="161">
        <v>3.24</v>
      </c>
      <c r="F120" s="142"/>
      <c r="G120" s="71"/>
      <c r="H120" s="123"/>
      <c r="I120" s="134"/>
      <c r="J120" s="134"/>
      <c r="K120" s="134"/>
      <c r="L120" s="143"/>
      <c r="M120" s="39"/>
      <c r="N120" s="39"/>
      <c r="O120" s="39"/>
      <c r="P120" s="19"/>
    </row>
    <row r="121" spans="2:16" s="15" customFormat="1" ht="15" hidden="1">
      <c r="B121" s="16"/>
      <c r="C121" s="98" t="s">
        <v>17</v>
      </c>
      <c r="D121" s="12" t="s">
        <v>21</v>
      </c>
      <c r="E121" s="144"/>
      <c r="F121" s="142"/>
      <c r="G121" s="71"/>
      <c r="H121" s="123"/>
      <c r="I121" s="134"/>
      <c r="J121" s="134"/>
      <c r="K121" s="134"/>
      <c r="L121" s="143"/>
      <c r="M121" s="39"/>
      <c r="N121" s="39"/>
      <c r="O121" s="39"/>
      <c r="P121" s="19"/>
    </row>
    <row r="122" spans="2:16" s="15" customFormat="1" ht="14.25" hidden="1" thickBot="1">
      <c r="B122" s="16"/>
      <c r="C122" s="18" t="s">
        <v>5</v>
      </c>
      <c r="D122" s="12" t="s">
        <v>21</v>
      </c>
      <c r="E122" s="58"/>
      <c r="F122" s="142">
        <f>F119+F121</f>
        <v>165.21</v>
      </c>
      <c r="G122" s="71"/>
      <c r="H122" s="123"/>
      <c r="I122" s="134"/>
      <c r="J122" s="134"/>
      <c r="K122" s="134"/>
      <c r="L122" s="143"/>
      <c r="M122" s="39"/>
      <c r="N122" s="39"/>
      <c r="O122" s="39"/>
      <c r="P122" s="19">
        <f>P119</f>
        <v>172.85</v>
      </c>
    </row>
    <row r="123" spans="2:16" s="15" customFormat="1" ht="88.5" customHeight="1" hidden="1">
      <c r="B123" s="25" t="s">
        <v>0</v>
      </c>
      <c r="C123" s="25" t="s">
        <v>19</v>
      </c>
      <c r="D123" s="25" t="s">
        <v>20</v>
      </c>
      <c r="E123" s="26" t="str">
        <f>E11</f>
        <v>Норматив потребления коммунальной услуги, куб.метров в месяц на человека</v>
      </c>
      <c r="F123" s="154" t="s">
        <v>182</v>
      </c>
      <c r="G123" s="26" t="s">
        <v>53</v>
      </c>
      <c r="H123" s="232" t="s">
        <v>68</v>
      </c>
      <c r="I123" s="232"/>
      <c r="J123" s="232"/>
      <c r="K123" s="232"/>
      <c r="L123" s="233"/>
      <c r="M123" s="74" t="s">
        <v>69</v>
      </c>
      <c r="N123" s="74"/>
      <c r="O123" s="74"/>
      <c r="P123" s="154" t="s">
        <v>183</v>
      </c>
    </row>
    <row r="124" spans="2:16" s="15" customFormat="1" ht="27" hidden="1">
      <c r="B124" s="5"/>
      <c r="C124" s="6"/>
      <c r="D124" s="7"/>
      <c r="E124" s="8"/>
      <c r="F124" s="71"/>
      <c r="G124" s="71"/>
      <c r="H124" s="126" t="s">
        <v>59</v>
      </c>
      <c r="I124" s="53" t="s">
        <v>60</v>
      </c>
      <c r="J124" s="53" t="s">
        <v>61</v>
      </c>
      <c r="K124" s="53" t="s">
        <v>62</v>
      </c>
      <c r="L124" s="76" t="s">
        <v>186</v>
      </c>
      <c r="M124" s="75"/>
      <c r="N124" s="216"/>
      <c r="O124" s="216"/>
      <c r="P124" s="55"/>
    </row>
    <row r="125" spans="2:16" s="15" customFormat="1" ht="13.5" hidden="1">
      <c r="B125" s="5"/>
      <c r="C125" s="54" t="s">
        <v>63</v>
      </c>
      <c r="D125" s="50"/>
      <c r="E125" s="8"/>
      <c r="F125" s="71"/>
      <c r="G125" s="71"/>
      <c r="H125" s="127">
        <v>1.1</v>
      </c>
      <c r="I125" s="51">
        <v>1.2</v>
      </c>
      <c r="J125" s="51">
        <v>1.4</v>
      </c>
      <c r="K125" s="51">
        <v>1.5</v>
      </c>
      <c r="L125" s="82">
        <v>1.6</v>
      </c>
      <c r="M125" s="75"/>
      <c r="N125" s="75"/>
      <c r="O125" s="75"/>
      <c r="P125" s="9"/>
    </row>
    <row r="126" spans="2:16" s="15" customFormat="1" ht="110.25" hidden="1">
      <c r="B126" s="32" t="s">
        <v>45</v>
      </c>
      <c r="C126" s="11" t="s">
        <v>110</v>
      </c>
      <c r="D126" s="41"/>
      <c r="E126" s="58"/>
      <c r="F126" s="142"/>
      <c r="G126" s="71"/>
      <c r="H126" s="123"/>
      <c r="I126" s="134"/>
      <c r="J126" s="134"/>
      <c r="K126" s="134"/>
      <c r="L126" s="143"/>
      <c r="M126" s="39"/>
      <c r="N126" s="39"/>
      <c r="O126" s="39"/>
      <c r="P126" s="19"/>
    </row>
    <row r="127" spans="2:16" s="15" customFormat="1" ht="13.5" hidden="1">
      <c r="B127" s="16"/>
      <c r="C127" s="42" t="s">
        <v>35</v>
      </c>
      <c r="D127" s="12" t="s">
        <v>21</v>
      </c>
      <c r="E127" s="161">
        <v>4.26</v>
      </c>
      <c r="F127" s="162">
        <f>E127*F8</f>
        <v>166.78</v>
      </c>
      <c r="G127" s="71"/>
      <c r="H127" s="123"/>
      <c r="I127" s="134"/>
      <c r="J127" s="134"/>
      <c r="K127" s="134"/>
      <c r="L127" s="143"/>
      <c r="M127" s="39"/>
      <c r="N127" s="39"/>
      <c r="O127" s="39"/>
      <c r="P127" s="13">
        <f>E127*P8</f>
        <v>174.49</v>
      </c>
    </row>
    <row r="128" spans="2:16" s="15" customFormat="1" ht="13.5" hidden="1">
      <c r="B128" s="16"/>
      <c r="C128" s="42" t="s">
        <v>72</v>
      </c>
      <c r="D128" s="12" t="s">
        <v>21</v>
      </c>
      <c r="E128" s="161">
        <v>3.3</v>
      </c>
      <c r="F128" s="142"/>
      <c r="G128" s="71"/>
      <c r="H128" s="123"/>
      <c r="I128" s="134"/>
      <c r="J128" s="134"/>
      <c r="K128" s="134"/>
      <c r="L128" s="143"/>
      <c r="M128" s="39"/>
      <c r="N128" s="39"/>
      <c r="O128" s="39"/>
      <c r="P128" s="19"/>
    </row>
    <row r="129" spans="2:16" s="15" customFormat="1" ht="15" hidden="1">
      <c r="B129" s="16"/>
      <c r="C129" s="98" t="s">
        <v>17</v>
      </c>
      <c r="D129" s="12" t="s">
        <v>21</v>
      </c>
      <c r="E129" s="144"/>
      <c r="F129" s="142">
        <f>E129*M9</f>
        <v>0</v>
      </c>
      <c r="G129" s="71"/>
      <c r="H129" s="123"/>
      <c r="I129" s="134"/>
      <c r="J129" s="134"/>
      <c r="K129" s="134"/>
      <c r="L129" s="143"/>
      <c r="M129" s="39"/>
      <c r="N129" s="39"/>
      <c r="O129" s="39"/>
      <c r="P129" s="19"/>
    </row>
    <row r="130" spans="2:16" s="15" customFormat="1" ht="13.5" hidden="1">
      <c r="B130" s="16"/>
      <c r="C130" s="18" t="s">
        <v>5</v>
      </c>
      <c r="D130" s="12" t="s">
        <v>21</v>
      </c>
      <c r="E130" s="144"/>
      <c r="F130" s="142">
        <f>F127+F129</f>
        <v>166.78</v>
      </c>
      <c r="G130" s="142">
        <f aca="true" t="shared" si="10" ref="G130:P130">G127+G129</f>
        <v>0</v>
      </c>
      <c r="H130" s="142">
        <f t="shared" si="10"/>
        <v>0</v>
      </c>
      <c r="I130" s="142">
        <f t="shared" si="10"/>
        <v>0</v>
      </c>
      <c r="J130" s="142">
        <f t="shared" si="10"/>
        <v>0</v>
      </c>
      <c r="K130" s="142">
        <f t="shared" si="10"/>
        <v>0</v>
      </c>
      <c r="L130" s="142">
        <f t="shared" si="10"/>
        <v>0</v>
      </c>
      <c r="M130" s="142">
        <f t="shared" si="10"/>
        <v>0</v>
      </c>
      <c r="N130" s="142"/>
      <c r="O130" s="142"/>
      <c r="P130" s="142">
        <f t="shared" si="10"/>
        <v>174.49</v>
      </c>
    </row>
    <row r="131" spans="2:16" s="15" customFormat="1" ht="96" hidden="1">
      <c r="B131" s="32" t="s">
        <v>46</v>
      </c>
      <c r="C131" s="11" t="s">
        <v>111</v>
      </c>
      <c r="D131" s="41"/>
      <c r="E131" s="144"/>
      <c r="F131" s="142"/>
      <c r="G131" s="71"/>
      <c r="H131" s="123"/>
      <c r="I131" s="134"/>
      <c r="J131" s="134"/>
      <c r="K131" s="134"/>
      <c r="L131" s="143"/>
      <c r="M131" s="39"/>
      <c r="N131" s="39"/>
      <c r="O131" s="39"/>
      <c r="P131" s="19"/>
    </row>
    <row r="132" spans="2:16" s="15" customFormat="1" ht="13.5" hidden="1">
      <c r="B132" s="16"/>
      <c r="C132" s="42" t="s">
        <v>35</v>
      </c>
      <c r="D132" s="12" t="s">
        <v>21</v>
      </c>
      <c r="E132" s="161">
        <v>2.97</v>
      </c>
      <c r="F132" s="162">
        <f>E132*F8</f>
        <v>116.28</v>
      </c>
      <c r="G132" s="67"/>
      <c r="H132" s="123"/>
      <c r="I132" s="134"/>
      <c r="J132" s="134"/>
      <c r="K132" s="134"/>
      <c r="L132" s="143"/>
      <c r="M132" s="35"/>
      <c r="N132" s="35"/>
      <c r="O132" s="35"/>
      <c r="P132" s="13">
        <f>E132*P8</f>
        <v>121.65</v>
      </c>
    </row>
    <row r="133" spans="2:16" s="15" customFormat="1" ht="13.5" hidden="1">
      <c r="B133" s="16"/>
      <c r="C133" s="42" t="s">
        <v>72</v>
      </c>
      <c r="D133" s="12" t="s">
        <v>21</v>
      </c>
      <c r="E133" s="161">
        <v>1.69</v>
      </c>
      <c r="F133" s="142"/>
      <c r="G133" s="71"/>
      <c r="H133" s="123"/>
      <c r="I133" s="134"/>
      <c r="J133" s="134"/>
      <c r="K133" s="134"/>
      <c r="L133" s="143"/>
      <c r="M133" s="39"/>
      <c r="N133" s="39"/>
      <c r="O133" s="39"/>
      <c r="P133" s="19"/>
    </row>
    <row r="134" spans="2:16" s="15" customFormat="1" ht="15" hidden="1">
      <c r="B134" s="16"/>
      <c r="C134" s="98" t="s">
        <v>17</v>
      </c>
      <c r="D134" s="12" t="s">
        <v>21</v>
      </c>
      <c r="E134" s="144"/>
      <c r="F134" s="142">
        <f>E134*P9</f>
        <v>0</v>
      </c>
      <c r="G134" s="71"/>
      <c r="H134" s="123"/>
      <c r="I134" s="134"/>
      <c r="J134" s="134"/>
      <c r="K134" s="134"/>
      <c r="L134" s="143"/>
      <c r="M134" s="39"/>
      <c r="N134" s="39"/>
      <c r="O134" s="39"/>
      <c r="P134" s="19"/>
    </row>
    <row r="135" spans="2:16" s="15" customFormat="1" ht="13.5" hidden="1">
      <c r="B135" s="16"/>
      <c r="C135" s="18" t="s">
        <v>5</v>
      </c>
      <c r="D135" s="12" t="s">
        <v>21</v>
      </c>
      <c r="E135" s="144"/>
      <c r="F135" s="142">
        <f>F132+F134</f>
        <v>116.28</v>
      </c>
      <c r="G135" s="142">
        <f aca="true" t="shared" si="11" ref="G135:P135">G132+G134</f>
        <v>0</v>
      </c>
      <c r="H135" s="142">
        <f t="shared" si="11"/>
        <v>0</v>
      </c>
      <c r="I135" s="142">
        <f t="shared" si="11"/>
        <v>0</v>
      </c>
      <c r="J135" s="142">
        <f t="shared" si="11"/>
        <v>0</v>
      </c>
      <c r="K135" s="142">
        <f t="shared" si="11"/>
        <v>0</v>
      </c>
      <c r="L135" s="142">
        <f t="shared" si="11"/>
        <v>0</v>
      </c>
      <c r="M135" s="142">
        <f t="shared" si="11"/>
        <v>0</v>
      </c>
      <c r="N135" s="142"/>
      <c r="O135" s="142"/>
      <c r="P135" s="142">
        <f t="shared" si="11"/>
        <v>121.65</v>
      </c>
    </row>
    <row r="136" spans="2:16" s="15" customFormat="1" ht="96" hidden="1">
      <c r="B136" s="32" t="s">
        <v>47</v>
      </c>
      <c r="C136" s="11" t="s">
        <v>112</v>
      </c>
      <c r="D136" s="41"/>
      <c r="E136" s="144"/>
      <c r="F136" s="142"/>
      <c r="G136" s="71"/>
      <c r="H136" s="123"/>
      <c r="I136" s="134"/>
      <c r="J136" s="134"/>
      <c r="K136" s="134"/>
      <c r="L136" s="143"/>
      <c r="M136" s="39"/>
      <c r="N136" s="39"/>
      <c r="O136" s="39"/>
      <c r="P136" s="19"/>
    </row>
    <row r="137" spans="2:16" s="15" customFormat="1" ht="13.5" hidden="1">
      <c r="B137" s="16"/>
      <c r="C137" s="42" t="s">
        <v>35</v>
      </c>
      <c r="D137" s="12" t="s">
        <v>21</v>
      </c>
      <c r="E137" s="161">
        <v>3.73</v>
      </c>
      <c r="F137" s="162">
        <f>E137*F8</f>
        <v>146.03</v>
      </c>
      <c r="G137" s="67"/>
      <c r="H137" s="123"/>
      <c r="I137" s="134"/>
      <c r="J137" s="134"/>
      <c r="K137" s="134"/>
      <c r="L137" s="143"/>
      <c r="M137" s="35"/>
      <c r="N137" s="35"/>
      <c r="O137" s="35"/>
      <c r="P137" s="13">
        <f>E137*P8</f>
        <v>152.78</v>
      </c>
    </row>
    <row r="138" spans="2:16" s="15" customFormat="1" ht="13.5" hidden="1">
      <c r="B138" s="16"/>
      <c r="C138" s="42" t="s">
        <v>72</v>
      </c>
      <c r="D138" s="12" t="s">
        <v>21</v>
      </c>
      <c r="E138" s="161">
        <v>2.63</v>
      </c>
      <c r="F138" s="142"/>
      <c r="G138" s="71"/>
      <c r="H138" s="123"/>
      <c r="I138" s="134"/>
      <c r="J138" s="134"/>
      <c r="K138" s="134"/>
      <c r="L138" s="143"/>
      <c r="M138" s="39"/>
      <c r="N138" s="39"/>
      <c r="O138" s="39"/>
      <c r="P138" s="19"/>
    </row>
    <row r="139" spans="2:16" s="15" customFormat="1" ht="15" hidden="1">
      <c r="B139" s="16"/>
      <c r="C139" s="98" t="s">
        <v>17</v>
      </c>
      <c r="D139" s="12" t="s">
        <v>21</v>
      </c>
      <c r="E139" s="161"/>
      <c r="F139" s="142">
        <f>E139*P9</f>
        <v>0</v>
      </c>
      <c r="G139" s="71"/>
      <c r="H139" s="123"/>
      <c r="I139" s="134"/>
      <c r="J139" s="134"/>
      <c r="K139" s="134"/>
      <c r="L139" s="143"/>
      <c r="M139" s="39"/>
      <c r="N139" s="39"/>
      <c r="O139" s="39"/>
      <c r="P139" s="19"/>
    </row>
    <row r="140" spans="2:16" s="15" customFormat="1" ht="13.5" hidden="1">
      <c r="B140" s="16"/>
      <c r="C140" s="18" t="s">
        <v>5</v>
      </c>
      <c r="D140" s="12" t="s">
        <v>21</v>
      </c>
      <c r="E140" s="161"/>
      <c r="F140" s="142">
        <f>F137+F139</f>
        <v>146.03</v>
      </c>
      <c r="G140" s="142">
        <f aca="true" t="shared" si="12" ref="G140:P140">G137+G139</f>
        <v>0</v>
      </c>
      <c r="H140" s="142">
        <f t="shared" si="12"/>
        <v>0</v>
      </c>
      <c r="I140" s="142">
        <f t="shared" si="12"/>
        <v>0</v>
      </c>
      <c r="J140" s="142">
        <f t="shared" si="12"/>
        <v>0</v>
      </c>
      <c r="K140" s="142">
        <f t="shared" si="12"/>
        <v>0</v>
      </c>
      <c r="L140" s="142">
        <f t="shared" si="12"/>
        <v>0</v>
      </c>
      <c r="M140" s="142">
        <f t="shared" si="12"/>
        <v>0</v>
      </c>
      <c r="N140" s="142"/>
      <c r="O140" s="142"/>
      <c r="P140" s="142">
        <f t="shared" si="12"/>
        <v>152.78</v>
      </c>
    </row>
    <row r="141" spans="2:16" s="15" customFormat="1" ht="96" hidden="1">
      <c r="B141" s="32" t="s">
        <v>48</v>
      </c>
      <c r="C141" s="11" t="s">
        <v>113</v>
      </c>
      <c r="D141" s="41"/>
      <c r="E141" s="144"/>
      <c r="F141" s="142"/>
      <c r="G141" s="71"/>
      <c r="H141" s="123"/>
      <c r="I141" s="134"/>
      <c r="J141" s="134"/>
      <c r="K141" s="134"/>
      <c r="L141" s="143"/>
      <c r="M141" s="39"/>
      <c r="N141" s="39"/>
      <c r="O141" s="39"/>
      <c r="P141" s="19"/>
    </row>
    <row r="142" spans="2:16" s="15" customFormat="1" ht="13.5" hidden="1">
      <c r="B142" s="16"/>
      <c r="C142" s="42" t="s">
        <v>35</v>
      </c>
      <c r="D142" s="12" t="s">
        <v>21</v>
      </c>
      <c r="E142" s="161">
        <v>2.62</v>
      </c>
      <c r="F142" s="162">
        <f>E142*F8</f>
        <v>102.57</v>
      </c>
      <c r="G142" s="67"/>
      <c r="H142" s="123"/>
      <c r="I142" s="134"/>
      <c r="J142" s="134"/>
      <c r="K142" s="134"/>
      <c r="L142" s="143"/>
      <c r="M142" s="35"/>
      <c r="N142" s="35"/>
      <c r="O142" s="35"/>
      <c r="P142" s="13">
        <f>E142*P8</f>
        <v>107.32</v>
      </c>
    </row>
    <row r="143" spans="2:16" s="15" customFormat="1" ht="13.5" hidden="1">
      <c r="B143" s="16"/>
      <c r="C143" s="42" t="s">
        <v>72</v>
      </c>
      <c r="D143" s="12" t="s">
        <v>21</v>
      </c>
      <c r="E143" s="161">
        <v>1.24</v>
      </c>
      <c r="F143" s="142"/>
      <c r="G143" s="71"/>
      <c r="H143" s="123"/>
      <c r="I143" s="134"/>
      <c r="J143" s="134"/>
      <c r="K143" s="134"/>
      <c r="L143" s="143"/>
      <c r="M143" s="39"/>
      <c r="N143" s="39"/>
      <c r="O143" s="39"/>
      <c r="P143" s="19"/>
    </row>
    <row r="144" spans="2:16" s="15" customFormat="1" ht="15" hidden="1">
      <c r="B144" s="16"/>
      <c r="C144" s="98" t="s">
        <v>17</v>
      </c>
      <c r="D144" s="12" t="s">
        <v>21</v>
      </c>
      <c r="E144" s="144"/>
      <c r="F144" s="142">
        <f>E144*P9</f>
        <v>0</v>
      </c>
      <c r="G144" s="71"/>
      <c r="H144" s="123"/>
      <c r="I144" s="134"/>
      <c r="J144" s="134"/>
      <c r="K144" s="134"/>
      <c r="L144" s="143"/>
      <c r="M144" s="39"/>
      <c r="N144" s="39"/>
      <c r="O144" s="39"/>
      <c r="P144" s="19"/>
    </row>
    <row r="145" spans="2:16" s="15" customFormat="1" ht="13.5" hidden="1">
      <c r="B145" s="16"/>
      <c r="C145" s="18" t="s">
        <v>5</v>
      </c>
      <c r="D145" s="12" t="s">
        <v>21</v>
      </c>
      <c r="E145" s="144"/>
      <c r="F145" s="142">
        <f>F142+F144</f>
        <v>102.57</v>
      </c>
      <c r="G145" s="142">
        <f aca="true" t="shared" si="13" ref="G145:P145">G142+G144</f>
        <v>0</v>
      </c>
      <c r="H145" s="142">
        <f t="shared" si="13"/>
        <v>0</v>
      </c>
      <c r="I145" s="142">
        <f t="shared" si="13"/>
        <v>0</v>
      </c>
      <c r="J145" s="142">
        <f t="shared" si="13"/>
        <v>0</v>
      </c>
      <c r="K145" s="142">
        <f t="shared" si="13"/>
        <v>0</v>
      </c>
      <c r="L145" s="142">
        <f t="shared" si="13"/>
        <v>0</v>
      </c>
      <c r="M145" s="142">
        <f t="shared" si="13"/>
        <v>0</v>
      </c>
      <c r="N145" s="142"/>
      <c r="O145" s="142"/>
      <c r="P145" s="142">
        <f t="shared" si="13"/>
        <v>107.32</v>
      </c>
    </row>
    <row r="146" spans="2:16" s="15" customFormat="1" ht="82.5" hidden="1">
      <c r="B146" s="32" t="s">
        <v>94</v>
      </c>
      <c r="C146" s="11" t="s">
        <v>114</v>
      </c>
      <c r="D146" s="41"/>
      <c r="E146" s="144"/>
      <c r="F146" s="142"/>
      <c r="G146" s="71"/>
      <c r="H146" s="123"/>
      <c r="I146" s="134"/>
      <c r="J146" s="134"/>
      <c r="K146" s="134"/>
      <c r="L146" s="143"/>
      <c r="M146" s="39"/>
      <c r="N146" s="39"/>
      <c r="O146" s="39"/>
      <c r="P146" s="19"/>
    </row>
    <row r="147" spans="2:16" s="15" customFormat="1" ht="13.5" hidden="1">
      <c r="B147" s="16"/>
      <c r="C147" s="42" t="s">
        <v>35</v>
      </c>
      <c r="D147" s="12" t="s">
        <v>21</v>
      </c>
      <c r="E147" s="161">
        <v>2.32</v>
      </c>
      <c r="F147" s="162">
        <f>E147*F8</f>
        <v>90.83</v>
      </c>
      <c r="G147" s="67"/>
      <c r="H147" s="123"/>
      <c r="I147" s="134"/>
      <c r="J147" s="134"/>
      <c r="K147" s="134"/>
      <c r="L147" s="143"/>
      <c r="M147" s="35"/>
      <c r="N147" s="35"/>
      <c r="O147" s="35"/>
      <c r="P147" s="13">
        <f>E147*P8</f>
        <v>95.03</v>
      </c>
    </row>
    <row r="148" spans="2:16" s="15" customFormat="1" ht="13.5" hidden="1">
      <c r="B148" s="16"/>
      <c r="C148" s="42" t="s">
        <v>72</v>
      </c>
      <c r="D148" s="12" t="s">
        <v>21</v>
      </c>
      <c r="E148" s="161">
        <v>0.77</v>
      </c>
      <c r="F148" s="142"/>
      <c r="G148" s="71"/>
      <c r="H148" s="123"/>
      <c r="I148" s="134"/>
      <c r="J148" s="134"/>
      <c r="K148" s="134"/>
      <c r="L148" s="143"/>
      <c r="M148" s="39"/>
      <c r="N148" s="39"/>
      <c r="O148" s="39"/>
      <c r="P148" s="19"/>
    </row>
    <row r="149" spans="2:16" s="15" customFormat="1" ht="15" hidden="1">
      <c r="B149" s="16"/>
      <c r="C149" s="98" t="s">
        <v>17</v>
      </c>
      <c r="D149" s="12" t="s">
        <v>21</v>
      </c>
      <c r="E149" s="144"/>
      <c r="F149" s="142">
        <f>E149*P9</f>
        <v>0</v>
      </c>
      <c r="G149" s="71"/>
      <c r="H149" s="123"/>
      <c r="I149" s="134"/>
      <c r="J149" s="134"/>
      <c r="K149" s="134"/>
      <c r="L149" s="143"/>
      <c r="M149" s="39"/>
      <c r="N149" s="39"/>
      <c r="O149" s="39"/>
      <c r="P149" s="19"/>
    </row>
    <row r="150" spans="2:16" s="15" customFormat="1" ht="13.5" hidden="1">
      <c r="B150" s="16"/>
      <c r="C150" s="18" t="s">
        <v>5</v>
      </c>
      <c r="D150" s="12" t="s">
        <v>21</v>
      </c>
      <c r="E150" s="144"/>
      <c r="F150" s="142">
        <f>F147+F149</f>
        <v>90.83</v>
      </c>
      <c r="G150" s="142">
        <f aca="true" t="shared" si="14" ref="G150:P150">G147+G149</f>
        <v>0</v>
      </c>
      <c r="H150" s="142">
        <f t="shared" si="14"/>
        <v>0</v>
      </c>
      <c r="I150" s="142">
        <f t="shared" si="14"/>
        <v>0</v>
      </c>
      <c r="J150" s="142">
        <f t="shared" si="14"/>
        <v>0</v>
      </c>
      <c r="K150" s="142">
        <f t="shared" si="14"/>
        <v>0</v>
      </c>
      <c r="L150" s="142">
        <f t="shared" si="14"/>
        <v>0</v>
      </c>
      <c r="M150" s="142">
        <f t="shared" si="14"/>
        <v>0</v>
      </c>
      <c r="N150" s="142"/>
      <c r="O150" s="142"/>
      <c r="P150" s="142">
        <f t="shared" si="14"/>
        <v>95.03</v>
      </c>
    </row>
    <row r="151" spans="2:16" s="15" customFormat="1" ht="82.5" hidden="1">
      <c r="B151" s="32" t="s">
        <v>95</v>
      </c>
      <c r="C151" s="11" t="s">
        <v>115</v>
      </c>
      <c r="D151" s="41"/>
      <c r="E151" s="161"/>
      <c r="F151" s="142"/>
      <c r="G151" s="71"/>
      <c r="H151" s="123"/>
      <c r="I151" s="134"/>
      <c r="J151" s="134"/>
      <c r="K151" s="134"/>
      <c r="L151" s="143"/>
      <c r="M151" s="39"/>
      <c r="N151" s="39"/>
      <c r="O151" s="39"/>
      <c r="P151" s="19"/>
    </row>
    <row r="152" spans="2:16" s="15" customFormat="1" ht="13.5" hidden="1">
      <c r="B152" s="16"/>
      <c r="C152" s="42" t="s">
        <v>35</v>
      </c>
      <c r="D152" s="12" t="s">
        <v>21</v>
      </c>
      <c r="E152" s="161">
        <v>1.91</v>
      </c>
      <c r="F152" s="162">
        <f>E152*F8</f>
        <v>74.78</v>
      </c>
      <c r="G152" s="67"/>
      <c r="H152" s="123"/>
      <c r="I152" s="134"/>
      <c r="J152" s="134"/>
      <c r="K152" s="134"/>
      <c r="L152" s="143"/>
      <c r="M152" s="35"/>
      <c r="N152" s="35"/>
      <c r="O152" s="35"/>
      <c r="P152" s="13">
        <f>E152*P8</f>
        <v>78.23</v>
      </c>
    </row>
    <row r="153" spans="2:16" s="15" customFormat="1" ht="13.5" hidden="1">
      <c r="B153" s="16"/>
      <c r="C153" s="42" t="s">
        <v>72</v>
      </c>
      <c r="D153" s="12" t="s">
        <v>21</v>
      </c>
      <c r="E153" s="161">
        <v>1.24</v>
      </c>
      <c r="F153" s="142"/>
      <c r="G153" s="71"/>
      <c r="H153" s="123"/>
      <c r="I153" s="134"/>
      <c r="J153" s="134"/>
      <c r="K153" s="134"/>
      <c r="L153" s="143"/>
      <c r="M153" s="39"/>
      <c r="N153" s="39"/>
      <c r="O153" s="39"/>
      <c r="P153" s="19"/>
    </row>
    <row r="154" spans="2:16" s="15" customFormat="1" ht="15" hidden="1">
      <c r="B154" s="16"/>
      <c r="C154" s="98" t="s">
        <v>17</v>
      </c>
      <c r="D154" s="12" t="s">
        <v>21</v>
      </c>
      <c r="E154" s="144"/>
      <c r="F154" s="142">
        <f>E154*P9</f>
        <v>0</v>
      </c>
      <c r="G154" s="71"/>
      <c r="H154" s="123"/>
      <c r="I154" s="134"/>
      <c r="J154" s="134"/>
      <c r="K154" s="134"/>
      <c r="L154" s="143"/>
      <c r="M154" s="39"/>
      <c r="N154" s="39"/>
      <c r="O154" s="39"/>
      <c r="P154" s="19"/>
    </row>
    <row r="155" spans="2:16" s="15" customFormat="1" ht="14.25" hidden="1" thickBot="1">
      <c r="B155" s="16"/>
      <c r="C155" s="18" t="s">
        <v>5</v>
      </c>
      <c r="D155" s="12" t="s">
        <v>21</v>
      </c>
      <c r="E155" s="144"/>
      <c r="F155" s="142">
        <f>F152+F154</f>
        <v>74.78</v>
      </c>
      <c r="G155" s="142">
        <f aca="true" t="shared" si="15" ref="G155:P155">G152+G154</f>
        <v>0</v>
      </c>
      <c r="H155" s="142">
        <f t="shared" si="15"/>
        <v>0</v>
      </c>
      <c r="I155" s="142">
        <f t="shared" si="15"/>
        <v>0</v>
      </c>
      <c r="J155" s="142">
        <f t="shared" si="15"/>
        <v>0</v>
      </c>
      <c r="K155" s="142">
        <f t="shared" si="15"/>
        <v>0</v>
      </c>
      <c r="L155" s="142">
        <f t="shared" si="15"/>
        <v>0</v>
      </c>
      <c r="M155" s="142">
        <f t="shared" si="15"/>
        <v>0</v>
      </c>
      <c r="N155" s="142"/>
      <c r="O155" s="142"/>
      <c r="P155" s="142">
        <f t="shared" si="15"/>
        <v>78.23</v>
      </c>
    </row>
    <row r="156" spans="2:16" s="15" customFormat="1" ht="87" customHeight="1" hidden="1">
      <c r="B156" s="25" t="s">
        <v>0</v>
      </c>
      <c r="C156" s="25" t="s">
        <v>19</v>
      </c>
      <c r="D156" s="25" t="s">
        <v>20</v>
      </c>
      <c r="E156" s="26" t="str">
        <f>E123</f>
        <v>Норматив потребления коммунальной услуги, куб.метров в месяц на человека</v>
      </c>
      <c r="F156" s="154" t="s">
        <v>182</v>
      </c>
      <c r="G156" s="26" t="s">
        <v>53</v>
      </c>
      <c r="H156" s="232" t="s">
        <v>68</v>
      </c>
      <c r="I156" s="232"/>
      <c r="J156" s="232"/>
      <c r="K156" s="232"/>
      <c r="L156" s="233"/>
      <c r="M156" s="74" t="s">
        <v>69</v>
      </c>
      <c r="N156" s="74"/>
      <c r="O156" s="74"/>
      <c r="P156" s="154" t="s">
        <v>183</v>
      </c>
    </row>
    <row r="157" spans="2:16" s="15" customFormat="1" ht="82.5" hidden="1">
      <c r="B157" s="32" t="s">
        <v>96</v>
      </c>
      <c r="C157" s="11" t="s">
        <v>116</v>
      </c>
      <c r="D157" s="41"/>
      <c r="E157" s="144"/>
      <c r="F157" s="142"/>
      <c r="G157" s="71"/>
      <c r="H157" s="123"/>
      <c r="I157" s="134"/>
      <c r="J157" s="134"/>
      <c r="K157" s="134"/>
      <c r="L157" s="143"/>
      <c r="M157" s="39"/>
      <c r="N157" s="39"/>
      <c r="O157" s="39"/>
      <c r="P157" s="19"/>
    </row>
    <row r="158" spans="2:16" s="15" customFormat="1" ht="13.5" hidden="1">
      <c r="B158" s="16"/>
      <c r="C158" s="42" t="s">
        <v>35</v>
      </c>
      <c r="D158" s="12" t="s">
        <v>21</v>
      </c>
      <c r="E158" s="161">
        <v>1.17</v>
      </c>
      <c r="F158" s="162">
        <f>E158*F8</f>
        <v>45.81</v>
      </c>
      <c r="G158" s="67"/>
      <c r="H158" s="123"/>
      <c r="I158" s="134"/>
      <c r="J158" s="134"/>
      <c r="K158" s="134"/>
      <c r="L158" s="143"/>
      <c r="M158" s="35"/>
      <c r="N158" s="35"/>
      <c r="O158" s="35"/>
      <c r="P158" s="13">
        <f>E158*P8</f>
        <v>47.92</v>
      </c>
    </row>
    <row r="159" spans="2:16" s="15" customFormat="1" ht="13.5" hidden="1">
      <c r="B159" s="16"/>
      <c r="C159" s="42" t="s">
        <v>72</v>
      </c>
      <c r="D159" s="12" t="s">
        <v>21</v>
      </c>
      <c r="E159" s="161">
        <v>0.55</v>
      </c>
      <c r="F159" s="142"/>
      <c r="G159" s="71"/>
      <c r="H159" s="123"/>
      <c r="I159" s="134"/>
      <c r="J159" s="134"/>
      <c r="K159" s="134"/>
      <c r="L159" s="143"/>
      <c r="M159" s="39"/>
      <c r="N159" s="39"/>
      <c r="O159" s="39"/>
      <c r="P159" s="19"/>
    </row>
    <row r="160" spans="2:16" s="15" customFormat="1" ht="15" hidden="1">
      <c r="B160" s="16"/>
      <c r="C160" s="98" t="s">
        <v>17</v>
      </c>
      <c r="D160" s="12" t="s">
        <v>21</v>
      </c>
      <c r="E160" s="161"/>
      <c r="F160" s="142">
        <f>E160*P9</f>
        <v>0</v>
      </c>
      <c r="G160" s="71"/>
      <c r="H160" s="123"/>
      <c r="I160" s="134"/>
      <c r="J160" s="134"/>
      <c r="K160" s="134"/>
      <c r="L160" s="143"/>
      <c r="M160" s="39"/>
      <c r="N160" s="39"/>
      <c r="O160" s="39"/>
      <c r="P160" s="19"/>
    </row>
    <row r="161" spans="2:16" s="15" customFormat="1" ht="13.5" hidden="1">
      <c r="B161" s="16"/>
      <c r="C161" s="18" t="s">
        <v>5</v>
      </c>
      <c r="D161" s="12" t="s">
        <v>21</v>
      </c>
      <c r="E161" s="161"/>
      <c r="F161" s="142">
        <f>F158+F160</f>
        <v>45.81</v>
      </c>
      <c r="G161" s="142">
        <f aca="true" t="shared" si="16" ref="G161:P161">G158+G160</f>
        <v>0</v>
      </c>
      <c r="H161" s="142">
        <f t="shared" si="16"/>
        <v>0</v>
      </c>
      <c r="I161" s="142">
        <f t="shared" si="16"/>
        <v>0</v>
      </c>
      <c r="J161" s="142">
        <f t="shared" si="16"/>
        <v>0</v>
      </c>
      <c r="K161" s="142">
        <f t="shared" si="16"/>
        <v>0</v>
      </c>
      <c r="L161" s="142">
        <f t="shared" si="16"/>
        <v>0</v>
      </c>
      <c r="M161" s="142">
        <f t="shared" si="16"/>
        <v>0</v>
      </c>
      <c r="N161" s="142"/>
      <c r="O161" s="142"/>
      <c r="P161" s="142">
        <f t="shared" si="16"/>
        <v>47.92</v>
      </c>
    </row>
    <row r="162" spans="2:16" s="15" customFormat="1" ht="82.5" hidden="1">
      <c r="B162" s="32" t="s">
        <v>97</v>
      </c>
      <c r="C162" s="11" t="s">
        <v>117</v>
      </c>
      <c r="D162" s="41"/>
      <c r="E162" s="144"/>
      <c r="F162" s="142"/>
      <c r="G162" s="71"/>
      <c r="H162" s="123"/>
      <c r="I162" s="134"/>
      <c r="J162" s="134"/>
      <c r="K162" s="134"/>
      <c r="L162" s="143"/>
      <c r="M162" s="39"/>
      <c r="N162" s="39"/>
      <c r="O162" s="39"/>
      <c r="P162" s="19"/>
    </row>
    <row r="163" spans="2:16" s="15" customFormat="1" ht="13.5" hidden="1">
      <c r="B163" s="16"/>
      <c r="C163" s="42" t="s">
        <v>35</v>
      </c>
      <c r="D163" s="12" t="s">
        <v>21</v>
      </c>
      <c r="E163" s="161">
        <v>0.46</v>
      </c>
      <c r="F163" s="162">
        <f>E163*F8</f>
        <v>18.01</v>
      </c>
      <c r="G163" s="67"/>
      <c r="H163" s="123"/>
      <c r="I163" s="134"/>
      <c r="J163" s="134"/>
      <c r="K163" s="134"/>
      <c r="L163" s="143"/>
      <c r="M163" s="35"/>
      <c r="N163" s="35"/>
      <c r="O163" s="35"/>
      <c r="P163" s="13">
        <f>E163*P8</f>
        <v>18.84</v>
      </c>
    </row>
    <row r="164" spans="2:16" s="15" customFormat="1" ht="13.5" hidden="1">
      <c r="B164" s="16"/>
      <c r="C164" s="42" t="s">
        <v>72</v>
      </c>
      <c r="D164" s="12" t="s">
        <v>21</v>
      </c>
      <c r="E164" s="161">
        <v>0.55</v>
      </c>
      <c r="F164" s="142"/>
      <c r="G164" s="71"/>
      <c r="H164" s="123"/>
      <c r="I164" s="134"/>
      <c r="J164" s="134"/>
      <c r="K164" s="134"/>
      <c r="L164" s="143"/>
      <c r="M164" s="39"/>
      <c r="N164" s="39"/>
      <c r="O164" s="39"/>
      <c r="P164" s="19"/>
    </row>
    <row r="165" spans="2:16" s="15" customFormat="1" ht="15" hidden="1">
      <c r="B165" s="16"/>
      <c r="C165" s="98" t="s">
        <v>17</v>
      </c>
      <c r="D165" s="12" t="s">
        <v>21</v>
      </c>
      <c r="E165" s="144"/>
      <c r="F165" s="142">
        <f>E165*P9</f>
        <v>0</v>
      </c>
      <c r="G165" s="71"/>
      <c r="H165" s="123"/>
      <c r="I165" s="134"/>
      <c r="J165" s="134"/>
      <c r="K165" s="134"/>
      <c r="L165" s="143"/>
      <c r="M165" s="39"/>
      <c r="N165" s="39"/>
      <c r="O165" s="39"/>
      <c r="P165" s="19"/>
    </row>
    <row r="166" spans="2:16" s="15" customFormat="1" ht="13.5" hidden="1">
      <c r="B166" s="16"/>
      <c r="C166" s="18" t="s">
        <v>5</v>
      </c>
      <c r="D166" s="12" t="s">
        <v>21</v>
      </c>
      <c r="E166" s="144"/>
      <c r="F166" s="142">
        <f>F163+F165</f>
        <v>18.01</v>
      </c>
      <c r="G166" s="142">
        <f aca="true" t="shared" si="17" ref="G166:P166">G163+G165</f>
        <v>0</v>
      </c>
      <c r="H166" s="142">
        <f t="shared" si="17"/>
        <v>0</v>
      </c>
      <c r="I166" s="142">
        <f t="shared" si="17"/>
        <v>0</v>
      </c>
      <c r="J166" s="142">
        <f t="shared" si="17"/>
        <v>0</v>
      </c>
      <c r="K166" s="142">
        <f t="shared" si="17"/>
        <v>0</v>
      </c>
      <c r="L166" s="142">
        <f t="shared" si="17"/>
        <v>0</v>
      </c>
      <c r="M166" s="142">
        <f t="shared" si="17"/>
        <v>0</v>
      </c>
      <c r="N166" s="142"/>
      <c r="O166" s="142"/>
      <c r="P166" s="142">
        <f t="shared" si="17"/>
        <v>18.84</v>
      </c>
    </row>
    <row r="167" spans="2:16" s="15" customFormat="1" ht="110.25" hidden="1">
      <c r="B167" s="32" t="s">
        <v>98</v>
      </c>
      <c r="C167" s="11" t="s">
        <v>118</v>
      </c>
      <c r="D167" s="41"/>
      <c r="E167" s="144"/>
      <c r="F167" s="142"/>
      <c r="G167" s="71"/>
      <c r="H167" s="123"/>
      <c r="I167" s="134"/>
      <c r="J167" s="134"/>
      <c r="K167" s="134"/>
      <c r="L167" s="143"/>
      <c r="M167" s="39"/>
      <c r="N167" s="39"/>
      <c r="O167" s="39"/>
      <c r="P167" s="19"/>
    </row>
    <row r="168" spans="2:16" s="15" customFormat="1" ht="13.5" hidden="1">
      <c r="B168" s="16"/>
      <c r="C168" s="42" t="s">
        <v>35</v>
      </c>
      <c r="D168" s="12" t="s">
        <v>21</v>
      </c>
      <c r="E168" s="161">
        <v>7.36</v>
      </c>
      <c r="F168" s="162">
        <f>E168*F8</f>
        <v>288.14</v>
      </c>
      <c r="G168" s="71"/>
      <c r="H168" s="123"/>
      <c r="I168" s="134"/>
      <c r="J168" s="134"/>
      <c r="K168" s="134"/>
      <c r="L168" s="143"/>
      <c r="M168" s="39"/>
      <c r="N168" s="39"/>
      <c r="O168" s="39"/>
      <c r="P168" s="13">
        <f>E168*P8</f>
        <v>301.47</v>
      </c>
    </row>
    <row r="169" spans="2:16" s="15" customFormat="1" ht="13.5" hidden="1">
      <c r="B169" s="16"/>
      <c r="C169" s="42" t="s">
        <v>72</v>
      </c>
      <c r="D169" s="12" t="s">
        <v>21</v>
      </c>
      <c r="E169" s="144" t="s">
        <v>87</v>
      </c>
      <c r="F169" s="142"/>
      <c r="G169" s="71"/>
      <c r="H169" s="123"/>
      <c r="I169" s="134"/>
      <c r="J169" s="134"/>
      <c r="K169" s="134"/>
      <c r="L169" s="143"/>
      <c r="M169" s="39"/>
      <c r="N169" s="39"/>
      <c r="O169" s="39"/>
      <c r="P169" s="19"/>
    </row>
    <row r="170" spans="2:16" s="15" customFormat="1" ht="15" hidden="1">
      <c r="B170" s="16"/>
      <c r="C170" s="98" t="s">
        <v>17</v>
      </c>
      <c r="D170" s="12" t="s">
        <v>21</v>
      </c>
      <c r="E170" s="144"/>
      <c r="F170" s="142">
        <f>E170*M9</f>
        <v>0</v>
      </c>
      <c r="G170" s="71"/>
      <c r="H170" s="123"/>
      <c r="I170" s="134"/>
      <c r="J170" s="134"/>
      <c r="K170" s="134"/>
      <c r="L170" s="143"/>
      <c r="M170" s="39"/>
      <c r="N170" s="39"/>
      <c r="O170" s="39"/>
      <c r="P170" s="19"/>
    </row>
    <row r="171" spans="2:16" s="15" customFormat="1" ht="13.5" hidden="1">
      <c r="B171" s="16"/>
      <c r="C171" s="18" t="s">
        <v>5</v>
      </c>
      <c r="D171" s="12" t="s">
        <v>21</v>
      </c>
      <c r="E171" s="144"/>
      <c r="F171" s="142">
        <f>F168+F170</f>
        <v>288.14</v>
      </c>
      <c r="G171" s="71"/>
      <c r="H171" s="123"/>
      <c r="I171" s="134"/>
      <c r="J171" s="134"/>
      <c r="K171" s="134"/>
      <c r="L171" s="143"/>
      <c r="M171" s="39"/>
      <c r="N171" s="39"/>
      <c r="O171" s="39"/>
      <c r="P171" s="19">
        <f>P168</f>
        <v>301.47</v>
      </c>
    </row>
    <row r="172" spans="2:16" s="15" customFormat="1" ht="110.25" hidden="1">
      <c r="B172" s="32" t="s">
        <v>99</v>
      </c>
      <c r="C172" s="11" t="s">
        <v>119</v>
      </c>
      <c r="D172" s="41"/>
      <c r="E172" s="144"/>
      <c r="F172" s="142"/>
      <c r="G172" s="71"/>
      <c r="H172" s="123"/>
      <c r="I172" s="134"/>
      <c r="J172" s="134"/>
      <c r="K172" s="134"/>
      <c r="L172" s="143"/>
      <c r="M172" s="39"/>
      <c r="N172" s="39"/>
      <c r="O172" s="39"/>
      <c r="P172" s="19"/>
    </row>
    <row r="173" spans="2:16" s="15" customFormat="1" ht="13.5" hidden="1">
      <c r="B173" s="16"/>
      <c r="C173" s="42" t="s">
        <v>35</v>
      </c>
      <c r="D173" s="12" t="s">
        <v>21</v>
      </c>
      <c r="E173" s="161">
        <v>7.46</v>
      </c>
      <c r="F173" s="162">
        <f>E173*F8</f>
        <v>292.06</v>
      </c>
      <c r="G173" s="67"/>
      <c r="H173" s="123"/>
      <c r="I173" s="134"/>
      <c r="J173" s="134"/>
      <c r="K173" s="134"/>
      <c r="L173" s="143"/>
      <c r="M173" s="35"/>
      <c r="N173" s="35"/>
      <c r="O173" s="35"/>
      <c r="P173" s="13">
        <f>E173*P8</f>
        <v>305.56</v>
      </c>
    </row>
    <row r="174" spans="2:16" s="15" customFormat="1" ht="13.5" hidden="1">
      <c r="B174" s="16"/>
      <c r="C174" s="42" t="s">
        <v>72</v>
      </c>
      <c r="D174" s="12" t="s">
        <v>21</v>
      </c>
      <c r="E174" s="144" t="s">
        <v>87</v>
      </c>
      <c r="F174" s="142"/>
      <c r="G174" s="71"/>
      <c r="H174" s="123"/>
      <c r="I174" s="134"/>
      <c r="J174" s="134"/>
      <c r="K174" s="134"/>
      <c r="L174" s="143"/>
      <c r="M174" s="39"/>
      <c r="N174" s="39"/>
      <c r="O174" s="39"/>
      <c r="P174" s="19"/>
    </row>
    <row r="175" spans="2:16" s="15" customFormat="1" ht="15" hidden="1">
      <c r="B175" s="16"/>
      <c r="C175" s="98" t="s">
        <v>17</v>
      </c>
      <c r="D175" s="12" t="s">
        <v>21</v>
      </c>
      <c r="E175" s="144"/>
      <c r="F175" s="142">
        <f>E175*M9</f>
        <v>0</v>
      </c>
      <c r="G175" s="71"/>
      <c r="H175" s="123"/>
      <c r="I175" s="134"/>
      <c r="J175" s="134"/>
      <c r="K175" s="134"/>
      <c r="L175" s="143"/>
      <c r="M175" s="39"/>
      <c r="N175" s="39"/>
      <c r="O175" s="39"/>
      <c r="P175" s="19"/>
    </row>
    <row r="176" spans="2:16" s="15" customFormat="1" ht="13.5" hidden="1">
      <c r="B176" s="16"/>
      <c r="C176" s="18" t="s">
        <v>5</v>
      </c>
      <c r="D176" s="12" t="s">
        <v>21</v>
      </c>
      <c r="E176" s="144"/>
      <c r="F176" s="142">
        <f>F173+F175</f>
        <v>292.06</v>
      </c>
      <c r="G176" s="142">
        <f aca="true" t="shared" si="18" ref="G176:P176">G173+G175</f>
        <v>0</v>
      </c>
      <c r="H176" s="142">
        <f t="shared" si="18"/>
        <v>0</v>
      </c>
      <c r="I176" s="142">
        <f t="shared" si="18"/>
        <v>0</v>
      </c>
      <c r="J176" s="142">
        <f t="shared" si="18"/>
        <v>0</v>
      </c>
      <c r="K176" s="142">
        <f t="shared" si="18"/>
        <v>0</v>
      </c>
      <c r="L176" s="142">
        <f t="shared" si="18"/>
        <v>0</v>
      </c>
      <c r="M176" s="142">
        <f t="shared" si="18"/>
        <v>0</v>
      </c>
      <c r="N176" s="142"/>
      <c r="O176" s="142"/>
      <c r="P176" s="142">
        <f t="shared" si="18"/>
        <v>305.56</v>
      </c>
    </row>
    <row r="177" spans="2:16" s="15" customFormat="1" ht="110.25" hidden="1">
      <c r="B177" s="32" t="s">
        <v>100</v>
      </c>
      <c r="C177" s="11" t="s">
        <v>120</v>
      </c>
      <c r="D177" s="41"/>
      <c r="E177" s="144"/>
      <c r="F177" s="142"/>
      <c r="G177" s="71"/>
      <c r="H177" s="123"/>
      <c r="I177" s="134"/>
      <c r="J177" s="134"/>
      <c r="K177" s="134"/>
      <c r="L177" s="143"/>
      <c r="M177" s="39"/>
      <c r="N177" s="39"/>
      <c r="O177" s="39"/>
      <c r="P177" s="19"/>
    </row>
    <row r="178" spans="2:16" s="15" customFormat="1" ht="13.5" hidden="1">
      <c r="B178" s="16"/>
      <c r="C178" s="42" t="s">
        <v>35</v>
      </c>
      <c r="D178" s="12" t="s">
        <v>21</v>
      </c>
      <c r="E178" s="161">
        <v>7.56</v>
      </c>
      <c r="F178" s="162">
        <f>E178*F8</f>
        <v>295.97</v>
      </c>
      <c r="G178" s="67"/>
      <c r="H178" s="123"/>
      <c r="I178" s="134"/>
      <c r="J178" s="134"/>
      <c r="K178" s="134"/>
      <c r="L178" s="143"/>
      <c r="M178" s="35"/>
      <c r="N178" s="35"/>
      <c r="O178" s="35"/>
      <c r="P178" s="13">
        <f>E178*P8</f>
        <v>309.66</v>
      </c>
    </row>
    <row r="179" spans="2:16" s="15" customFormat="1" ht="13.5" hidden="1">
      <c r="B179" s="16"/>
      <c r="C179" s="42" t="s">
        <v>72</v>
      </c>
      <c r="D179" s="12" t="s">
        <v>21</v>
      </c>
      <c r="E179" s="144" t="s">
        <v>87</v>
      </c>
      <c r="F179" s="142"/>
      <c r="G179" s="71"/>
      <c r="H179" s="123"/>
      <c r="I179" s="134"/>
      <c r="J179" s="134"/>
      <c r="K179" s="134"/>
      <c r="L179" s="143"/>
      <c r="M179" s="39"/>
      <c r="N179" s="39"/>
      <c r="O179" s="39"/>
      <c r="P179" s="19"/>
    </row>
    <row r="180" spans="2:16" s="15" customFormat="1" ht="15" hidden="1">
      <c r="B180" s="16"/>
      <c r="C180" s="98" t="s">
        <v>17</v>
      </c>
      <c r="D180" s="12" t="s">
        <v>21</v>
      </c>
      <c r="E180" s="144"/>
      <c r="F180" s="142">
        <f>E180*M9</f>
        <v>0</v>
      </c>
      <c r="G180" s="71"/>
      <c r="H180" s="123"/>
      <c r="I180" s="134"/>
      <c r="J180" s="134"/>
      <c r="K180" s="134"/>
      <c r="L180" s="143"/>
      <c r="M180" s="39"/>
      <c r="N180" s="39"/>
      <c r="O180" s="39"/>
      <c r="P180" s="19"/>
    </row>
    <row r="181" spans="2:16" s="15" customFormat="1" ht="13.5" hidden="1">
      <c r="B181" s="16"/>
      <c r="C181" s="18" t="s">
        <v>5</v>
      </c>
      <c r="D181" s="12" t="s">
        <v>21</v>
      </c>
      <c r="E181" s="144"/>
      <c r="F181" s="142">
        <f>F178+F180</f>
        <v>295.97</v>
      </c>
      <c r="G181" s="142">
        <f aca="true" t="shared" si="19" ref="G181:P181">G178+G180</f>
        <v>0</v>
      </c>
      <c r="H181" s="142">
        <f t="shared" si="19"/>
        <v>0</v>
      </c>
      <c r="I181" s="142">
        <f t="shared" si="19"/>
        <v>0</v>
      </c>
      <c r="J181" s="142">
        <f t="shared" si="19"/>
        <v>0</v>
      </c>
      <c r="K181" s="142">
        <f t="shared" si="19"/>
        <v>0</v>
      </c>
      <c r="L181" s="142">
        <f t="shared" si="19"/>
        <v>0</v>
      </c>
      <c r="M181" s="142">
        <f t="shared" si="19"/>
        <v>0</v>
      </c>
      <c r="N181" s="142"/>
      <c r="O181" s="142"/>
      <c r="P181" s="142">
        <f t="shared" si="19"/>
        <v>309.66</v>
      </c>
    </row>
    <row r="182" spans="2:16" s="15" customFormat="1" ht="96" hidden="1">
      <c r="B182" s="32" t="s">
        <v>101</v>
      </c>
      <c r="C182" s="11" t="s">
        <v>121</v>
      </c>
      <c r="D182" s="41"/>
      <c r="E182" s="144"/>
      <c r="F182" s="142"/>
      <c r="G182" s="71"/>
      <c r="H182" s="123"/>
      <c r="I182" s="134"/>
      <c r="J182" s="134"/>
      <c r="K182" s="134"/>
      <c r="L182" s="143"/>
      <c r="M182" s="39"/>
      <c r="N182" s="39"/>
      <c r="O182" s="39"/>
      <c r="P182" s="19"/>
    </row>
    <row r="183" spans="2:16" s="15" customFormat="1" ht="13.5" hidden="1">
      <c r="B183" s="16"/>
      <c r="C183" s="42" t="s">
        <v>35</v>
      </c>
      <c r="D183" s="12" t="s">
        <v>21</v>
      </c>
      <c r="E183" s="161">
        <v>7.16</v>
      </c>
      <c r="F183" s="162">
        <f>E183*F8</f>
        <v>280.31</v>
      </c>
      <c r="G183" s="67"/>
      <c r="H183" s="123"/>
      <c r="I183" s="134"/>
      <c r="J183" s="134"/>
      <c r="K183" s="134"/>
      <c r="L183" s="143"/>
      <c r="M183" s="35"/>
      <c r="N183" s="35"/>
      <c r="O183" s="35"/>
      <c r="P183" s="13">
        <f>E183*P8</f>
        <v>293.27</v>
      </c>
    </row>
    <row r="184" spans="2:16" s="15" customFormat="1" ht="13.5" hidden="1">
      <c r="B184" s="16"/>
      <c r="C184" s="42" t="s">
        <v>72</v>
      </c>
      <c r="D184" s="12" t="s">
        <v>21</v>
      </c>
      <c r="E184" s="144" t="s">
        <v>87</v>
      </c>
      <c r="F184" s="142"/>
      <c r="G184" s="71"/>
      <c r="H184" s="123"/>
      <c r="I184" s="134"/>
      <c r="J184" s="134"/>
      <c r="K184" s="134"/>
      <c r="L184" s="143"/>
      <c r="M184" s="39"/>
      <c r="N184" s="39"/>
      <c r="O184" s="39"/>
      <c r="P184" s="19"/>
    </row>
    <row r="185" spans="2:16" s="15" customFormat="1" ht="15" hidden="1">
      <c r="B185" s="16"/>
      <c r="C185" s="98" t="s">
        <v>17</v>
      </c>
      <c r="D185" s="12" t="s">
        <v>21</v>
      </c>
      <c r="E185" s="144"/>
      <c r="F185" s="142">
        <f>E185*M9</f>
        <v>0</v>
      </c>
      <c r="G185" s="71"/>
      <c r="H185" s="123"/>
      <c r="I185" s="134"/>
      <c r="J185" s="134"/>
      <c r="K185" s="134"/>
      <c r="L185" s="143"/>
      <c r="M185" s="39"/>
      <c r="N185" s="39"/>
      <c r="O185" s="39"/>
      <c r="P185" s="19"/>
    </row>
    <row r="186" spans="2:16" s="15" customFormat="1" ht="13.5" hidden="1">
      <c r="B186" s="16"/>
      <c r="C186" s="18" t="s">
        <v>5</v>
      </c>
      <c r="D186" s="12" t="s">
        <v>21</v>
      </c>
      <c r="E186" s="144"/>
      <c r="F186" s="142">
        <f>F183+F185</f>
        <v>280.31</v>
      </c>
      <c r="G186" s="142">
        <f aca="true" t="shared" si="20" ref="G186:P186">G183+G185</f>
        <v>0</v>
      </c>
      <c r="H186" s="142">
        <f t="shared" si="20"/>
        <v>0</v>
      </c>
      <c r="I186" s="142">
        <f t="shared" si="20"/>
        <v>0</v>
      </c>
      <c r="J186" s="142">
        <f t="shared" si="20"/>
        <v>0</v>
      </c>
      <c r="K186" s="142">
        <f t="shared" si="20"/>
        <v>0</v>
      </c>
      <c r="L186" s="142">
        <f t="shared" si="20"/>
        <v>0</v>
      </c>
      <c r="M186" s="142">
        <f t="shared" si="20"/>
        <v>0</v>
      </c>
      <c r="N186" s="142"/>
      <c r="O186" s="142"/>
      <c r="P186" s="142">
        <f t="shared" si="20"/>
        <v>293.27</v>
      </c>
    </row>
    <row r="187" spans="2:16" s="15" customFormat="1" ht="96" hidden="1">
      <c r="B187" s="32" t="s">
        <v>102</v>
      </c>
      <c r="C187" s="11" t="s">
        <v>122</v>
      </c>
      <c r="D187" s="41"/>
      <c r="E187" s="144"/>
      <c r="F187" s="142"/>
      <c r="G187" s="71"/>
      <c r="H187" s="123"/>
      <c r="I187" s="134"/>
      <c r="J187" s="134"/>
      <c r="K187" s="134"/>
      <c r="L187" s="143"/>
      <c r="M187" s="39"/>
      <c r="N187" s="39"/>
      <c r="O187" s="39"/>
      <c r="P187" s="19"/>
    </row>
    <row r="188" spans="2:16" s="15" customFormat="1" ht="13.5" hidden="1">
      <c r="B188" s="16"/>
      <c r="C188" s="42" t="s">
        <v>35</v>
      </c>
      <c r="D188" s="12" t="s">
        <v>21</v>
      </c>
      <c r="E188" s="161">
        <v>6.36</v>
      </c>
      <c r="F188" s="162">
        <f>E188*F8</f>
        <v>248.99</v>
      </c>
      <c r="G188" s="67"/>
      <c r="H188" s="123"/>
      <c r="I188" s="134"/>
      <c r="J188" s="134"/>
      <c r="K188" s="134"/>
      <c r="L188" s="143"/>
      <c r="M188" s="35"/>
      <c r="N188" s="35"/>
      <c r="O188" s="35"/>
      <c r="P188" s="13">
        <f>E188*P8</f>
        <v>260.51</v>
      </c>
    </row>
    <row r="189" spans="2:16" s="15" customFormat="1" ht="13.5" hidden="1">
      <c r="B189" s="16"/>
      <c r="C189" s="42" t="s">
        <v>72</v>
      </c>
      <c r="D189" s="12" t="s">
        <v>21</v>
      </c>
      <c r="E189" s="144" t="s">
        <v>87</v>
      </c>
      <c r="F189" s="142"/>
      <c r="G189" s="71"/>
      <c r="H189" s="123"/>
      <c r="I189" s="134"/>
      <c r="J189" s="134"/>
      <c r="K189" s="134"/>
      <c r="L189" s="143"/>
      <c r="M189" s="39"/>
      <c r="N189" s="39"/>
      <c r="O189" s="39"/>
      <c r="P189" s="19"/>
    </row>
    <row r="190" spans="2:16" s="15" customFormat="1" ht="15" hidden="1">
      <c r="B190" s="16"/>
      <c r="C190" s="98" t="s">
        <v>17</v>
      </c>
      <c r="D190" s="12" t="s">
        <v>21</v>
      </c>
      <c r="E190" s="144"/>
      <c r="F190" s="142">
        <f>E190*M9</f>
        <v>0</v>
      </c>
      <c r="G190" s="71"/>
      <c r="H190" s="123"/>
      <c r="I190" s="134"/>
      <c r="J190" s="134"/>
      <c r="K190" s="134"/>
      <c r="L190" s="143"/>
      <c r="M190" s="39"/>
      <c r="N190" s="39"/>
      <c r="O190" s="39"/>
      <c r="P190" s="19"/>
    </row>
    <row r="191" spans="2:16" s="15" customFormat="1" ht="13.5" hidden="1">
      <c r="B191" s="16"/>
      <c r="C191" s="18" t="s">
        <v>5</v>
      </c>
      <c r="D191" s="12" t="s">
        <v>21</v>
      </c>
      <c r="E191" s="144"/>
      <c r="F191" s="142">
        <f>F188+F190</f>
        <v>248.99</v>
      </c>
      <c r="G191" s="142">
        <f aca="true" t="shared" si="21" ref="G191:P191">G188+G190</f>
        <v>0</v>
      </c>
      <c r="H191" s="142">
        <f t="shared" si="21"/>
        <v>0</v>
      </c>
      <c r="I191" s="142">
        <f t="shared" si="21"/>
        <v>0</v>
      </c>
      <c r="J191" s="142">
        <f t="shared" si="21"/>
        <v>0</v>
      </c>
      <c r="K191" s="142">
        <f t="shared" si="21"/>
        <v>0</v>
      </c>
      <c r="L191" s="142">
        <f t="shared" si="21"/>
        <v>0</v>
      </c>
      <c r="M191" s="142">
        <f t="shared" si="21"/>
        <v>0</v>
      </c>
      <c r="N191" s="142"/>
      <c r="O191" s="142"/>
      <c r="P191" s="142">
        <f t="shared" si="21"/>
        <v>260.51</v>
      </c>
    </row>
    <row r="192" spans="2:16" s="15" customFormat="1" ht="88.5" customHeight="1" hidden="1">
      <c r="B192" s="25" t="s">
        <v>0</v>
      </c>
      <c r="C192" s="25" t="s">
        <v>19</v>
      </c>
      <c r="D192" s="25" t="s">
        <v>20</v>
      </c>
      <c r="E192" s="26" t="str">
        <f>E156</f>
        <v>Норматив потребления коммунальной услуги, куб.метров в месяц на человека</v>
      </c>
      <c r="F192" s="154" t="str">
        <f>F156</f>
        <v>Стоимость                              с 01 января 2018г.                       по                                  30 июня 2018 г.</v>
      </c>
      <c r="G192" s="26"/>
      <c r="H192" s="247"/>
      <c r="I192" s="247"/>
      <c r="J192" s="247"/>
      <c r="K192" s="247"/>
      <c r="L192" s="248"/>
      <c r="M192" s="74"/>
      <c r="N192" s="74"/>
      <c r="O192" s="74"/>
      <c r="P192" s="155" t="str">
        <f>P156</f>
        <v>Стоимость             с 01 июля 2018 г. по 31 декабря 2018 г. </v>
      </c>
    </row>
    <row r="193" spans="2:16" s="15" customFormat="1" ht="66" customHeight="1" hidden="1">
      <c r="B193" s="32" t="s">
        <v>103</v>
      </c>
      <c r="C193" s="11" t="s">
        <v>123</v>
      </c>
      <c r="D193" s="41"/>
      <c r="E193" s="144"/>
      <c r="F193" s="142"/>
      <c r="G193" s="71"/>
      <c r="H193" s="123"/>
      <c r="I193" s="134"/>
      <c r="J193" s="134"/>
      <c r="K193" s="134"/>
      <c r="L193" s="143"/>
      <c r="M193" s="39"/>
      <c r="N193" s="39"/>
      <c r="O193" s="39"/>
      <c r="P193" s="19"/>
    </row>
    <row r="194" spans="2:16" s="15" customFormat="1" ht="13.5" hidden="1">
      <c r="B194" s="16"/>
      <c r="C194" s="42" t="s">
        <v>35</v>
      </c>
      <c r="D194" s="12" t="s">
        <v>21</v>
      </c>
      <c r="E194" s="161">
        <v>3.86</v>
      </c>
      <c r="F194" s="162">
        <f>E194*F8</f>
        <v>151.12</v>
      </c>
      <c r="G194" s="67"/>
      <c r="H194" s="123"/>
      <c r="I194" s="134"/>
      <c r="J194" s="134"/>
      <c r="K194" s="134"/>
      <c r="L194" s="143"/>
      <c r="M194" s="35"/>
      <c r="N194" s="35"/>
      <c r="O194" s="35"/>
      <c r="P194" s="13">
        <f>E194*P8</f>
        <v>158.11</v>
      </c>
    </row>
    <row r="195" spans="2:16" s="15" customFormat="1" ht="13.5" hidden="1">
      <c r="B195" s="16"/>
      <c r="C195" s="42" t="s">
        <v>72</v>
      </c>
      <c r="D195" s="12" t="s">
        <v>21</v>
      </c>
      <c r="E195" s="144" t="s">
        <v>87</v>
      </c>
      <c r="F195" s="142"/>
      <c r="G195" s="71"/>
      <c r="H195" s="123"/>
      <c r="I195" s="134"/>
      <c r="J195" s="134"/>
      <c r="K195" s="134"/>
      <c r="L195" s="143"/>
      <c r="M195" s="39"/>
      <c r="N195" s="39"/>
      <c r="O195" s="39"/>
      <c r="P195" s="19"/>
    </row>
    <row r="196" spans="2:16" s="15" customFormat="1" ht="15" hidden="1">
      <c r="B196" s="16"/>
      <c r="C196" s="98" t="s">
        <v>17</v>
      </c>
      <c r="D196" s="12" t="s">
        <v>21</v>
      </c>
      <c r="E196" s="144"/>
      <c r="F196" s="142">
        <f>E196*M9</f>
        <v>0</v>
      </c>
      <c r="G196" s="71"/>
      <c r="H196" s="123"/>
      <c r="I196" s="134"/>
      <c r="J196" s="134"/>
      <c r="K196" s="134"/>
      <c r="L196" s="143"/>
      <c r="M196" s="39"/>
      <c r="N196" s="39"/>
      <c r="O196" s="39"/>
      <c r="P196" s="19"/>
    </row>
    <row r="197" spans="2:16" s="15" customFormat="1" ht="13.5" hidden="1">
      <c r="B197" s="16"/>
      <c r="C197" s="18" t="s">
        <v>5</v>
      </c>
      <c r="D197" s="12" t="s">
        <v>21</v>
      </c>
      <c r="E197" s="144"/>
      <c r="F197" s="142">
        <f>F194+F196</f>
        <v>151.12</v>
      </c>
      <c r="G197" s="142">
        <f aca="true" t="shared" si="22" ref="G197:P197">G194+G196</f>
        <v>0</v>
      </c>
      <c r="H197" s="142">
        <f t="shared" si="22"/>
        <v>0</v>
      </c>
      <c r="I197" s="142">
        <f t="shared" si="22"/>
        <v>0</v>
      </c>
      <c r="J197" s="142">
        <f t="shared" si="22"/>
        <v>0</v>
      </c>
      <c r="K197" s="142">
        <f t="shared" si="22"/>
        <v>0</v>
      </c>
      <c r="L197" s="142">
        <f t="shared" si="22"/>
        <v>0</v>
      </c>
      <c r="M197" s="142">
        <f t="shared" si="22"/>
        <v>0</v>
      </c>
      <c r="N197" s="142"/>
      <c r="O197" s="142"/>
      <c r="P197" s="142">
        <f t="shared" si="22"/>
        <v>158.11</v>
      </c>
    </row>
    <row r="198" spans="2:16" s="15" customFormat="1" ht="82.5" hidden="1">
      <c r="B198" s="32" t="s">
        <v>104</v>
      </c>
      <c r="C198" s="11" t="s">
        <v>124</v>
      </c>
      <c r="D198" s="41"/>
      <c r="E198" s="144"/>
      <c r="F198" s="142"/>
      <c r="G198" s="71"/>
      <c r="H198" s="123"/>
      <c r="I198" s="134"/>
      <c r="J198" s="134"/>
      <c r="K198" s="134"/>
      <c r="L198" s="143"/>
      <c r="M198" s="39"/>
      <c r="N198" s="39"/>
      <c r="O198" s="39"/>
      <c r="P198" s="19"/>
    </row>
    <row r="199" spans="2:16" s="15" customFormat="1" ht="13.5" hidden="1">
      <c r="B199" s="16"/>
      <c r="C199" s="42" t="s">
        <v>35</v>
      </c>
      <c r="D199" s="12" t="s">
        <v>21</v>
      </c>
      <c r="E199" s="161">
        <v>3.09</v>
      </c>
      <c r="F199" s="162">
        <f>E199*F8</f>
        <v>120.97</v>
      </c>
      <c r="G199" s="67"/>
      <c r="H199" s="123"/>
      <c r="I199" s="134"/>
      <c r="J199" s="134"/>
      <c r="K199" s="134"/>
      <c r="L199" s="143"/>
      <c r="M199" s="35"/>
      <c r="N199" s="35"/>
      <c r="O199" s="35"/>
      <c r="P199" s="13">
        <f>E199*P8</f>
        <v>126.57</v>
      </c>
    </row>
    <row r="200" spans="2:16" s="15" customFormat="1" ht="13.5" hidden="1">
      <c r="B200" s="16"/>
      <c r="C200" s="42" t="s">
        <v>72</v>
      </c>
      <c r="D200" s="12" t="s">
        <v>21</v>
      </c>
      <c r="E200" s="144" t="s">
        <v>87</v>
      </c>
      <c r="F200" s="142"/>
      <c r="G200" s="71"/>
      <c r="H200" s="123"/>
      <c r="I200" s="134"/>
      <c r="J200" s="134"/>
      <c r="K200" s="134"/>
      <c r="L200" s="143"/>
      <c r="M200" s="39"/>
      <c r="N200" s="39"/>
      <c r="O200" s="39"/>
      <c r="P200" s="19"/>
    </row>
    <row r="201" spans="2:16" s="15" customFormat="1" ht="15" hidden="1">
      <c r="B201" s="16"/>
      <c r="C201" s="98" t="s">
        <v>17</v>
      </c>
      <c r="D201" s="12" t="s">
        <v>21</v>
      </c>
      <c r="E201" s="144"/>
      <c r="F201" s="142">
        <f>E201*M9</f>
        <v>0</v>
      </c>
      <c r="G201" s="71"/>
      <c r="H201" s="123"/>
      <c r="I201" s="134"/>
      <c r="J201" s="134"/>
      <c r="K201" s="134"/>
      <c r="L201" s="143"/>
      <c r="M201" s="39"/>
      <c r="N201" s="39"/>
      <c r="O201" s="39"/>
      <c r="P201" s="19"/>
    </row>
    <row r="202" spans="2:16" s="15" customFormat="1" ht="13.5" hidden="1">
      <c r="B202" s="16"/>
      <c r="C202" s="18" t="s">
        <v>5</v>
      </c>
      <c r="D202" s="12" t="s">
        <v>21</v>
      </c>
      <c r="E202" s="144"/>
      <c r="F202" s="142">
        <f>F199+F201</f>
        <v>120.97</v>
      </c>
      <c r="G202" s="142">
        <f aca="true" t="shared" si="23" ref="G202:P202">G199+G201</f>
        <v>0</v>
      </c>
      <c r="H202" s="142">
        <f t="shared" si="23"/>
        <v>0</v>
      </c>
      <c r="I202" s="142">
        <f t="shared" si="23"/>
        <v>0</v>
      </c>
      <c r="J202" s="142">
        <f t="shared" si="23"/>
        <v>0</v>
      </c>
      <c r="K202" s="142">
        <f t="shared" si="23"/>
        <v>0</v>
      </c>
      <c r="L202" s="142">
        <f t="shared" si="23"/>
        <v>0</v>
      </c>
      <c r="M202" s="142">
        <f t="shared" si="23"/>
        <v>0</v>
      </c>
      <c r="N202" s="142"/>
      <c r="O202" s="142"/>
      <c r="P202" s="142">
        <f t="shared" si="23"/>
        <v>126.57</v>
      </c>
    </row>
    <row r="203" spans="2:16" s="15" customFormat="1" ht="82.5" hidden="1">
      <c r="B203" s="32" t="s">
        <v>105</v>
      </c>
      <c r="C203" s="11" t="s">
        <v>125</v>
      </c>
      <c r="D203" s="41"/>
      <c r="E203" s="144"/>
      <c r="F203" s="142"/>
      <c r="G203" s="71"/>
      <c r="H203" s="123"/>
      <c r="I203" s="134"/>
      <c r="J203" s="134"/>
      <c r="K203" s="134"/>
      <c r="L203" s="143"/>
      <c r="M203" s="39"/>
      <c r="N203" s="39"/>
      <c r="O203" s="39"/>
      <c r="P203" s="19"/>
    </row>
    <row r="204" spans="2:16" s="15" customFormat="1" ht="13.5" hidden="1">
      <c r="B204" s="16"/>
      <c r="C204" s="42" t="s">
        <v>35</v>
      </c>
      <c r="D204" s="12" t="s">
        <v>21</v>
      </c>
      <c r="E204" s="161">
        <v>3.15</v>
      </c>
      <c r="F204" s="162">
        <f>E204*F8</f>
        <v>123.32</v>
      </c>
      <c r="G204" s="67"/>
      <c r="H204" s="123"/>
      <c r="I204" s="134"/>
      <c r="J204" s="134"/>
      <c r="K204" s="134"/>
      <c r="L204" s="143"/>
      <c r="M204" s="35"/>
      <c r="N204" s="35"/>
      <c r="O204" s="35"/>
      <c r="P204" s="13">
        <f>E204*P8</f>
        <v>129.02</v>
      </c>
    </row>
    <row r="205" spans="2:16" s="15" customFormat="1" ht="13.5" hidden="1">
      <c r="B205" s="16"/>
      <c r="C205" s="42" t="s">
        <v>72</v>
      </c>
      <c r="D205" s="12" t="s">
        <v>21</v>
      </c>
      <c r="E205" s="144" t="s">
        <v>87</v>
      </c>
      <c r="F205" s="142"/>
      <c r="G205" s="71"/>
      <c r="H205" s="123"/>
      <c r="I205" s="134"/>
      <c r="J205" s="134"/>
      <c r="K205" s="134"/>
      <c r="L205" s="143"/>
      <c r="M205" s="39"/>
      <c r="N205" s="39"/>
      <c r="O205" s="39"/>
      <c r="P205" s="19"/>
    </row>
    <row r="206" spans="2:16" s="15" customFormat="1" ht="15" hidden="1">
      <c r="B206" s="16"/>
      <c r="C206" s="98" t="s">
        <v>17</v>
      </c>
      <c r="D206" s="12" t="s">
        <v>21</v>
      </c>
      <c r="E206" s="144"/>
      <c r="F206" s="142">
        <f>E206*M9</f>
        <v>0</v>
      </c>
      <c r="G206" s="71"/>
      <c r="H206" s="123"/>
      <c r="I206" s="134"/>
      <c r="J206" s="134"/>
      <c r="K206" s="134"/>
      <c r="L206" s="143"/>
      <c r="M206" s="39"/>
      <c r="N206" s="39"/>
      <c r="O206" s="39"/>
      <c r="P206" s="19"/>
    </row>
    <row r="207" spans="2:16" s="15" customFormat="1" ht="13.5" hidden="1">
      <c r="B207" s="16"/>
      <c r="C207" s="18" t="s">
        <v>5</v>
      </c>
      <c r="D207" s="12" t="s">
        <v>21</v>
      </c>
      <c r="E207" s="144"/>
      <c r="F207" s="142">
        <f>F204+F206</f>
        <v>123.32</v>
      </c>
      <c r="G207" s="142">
        <f aca="true" t="shared" si="24" ref="G207:P207">G204+G206</f>
        <v>0</v>
      </c>
      <c r="H207" s="142">
        <f t="shared" si="24"/>
        <v>0</v>
      </c>
      <c r="I207" s="142">
        <f t="shared" si="24"/>
        <v>0</v>
      </c>
      <c r="J207" s="142">
        <f t="shared" si="24"/>
        <v>0</v>
      </c>
      <c r="K207" s="142">
        <f t="shared" si="24"/>
        <v>0</v>
      </c>
      <c r="L207" s="142">
        <f t="shared" si="24"/>
        <v>0</v>
      </c>
      <c r="M207" s="142">
        <f t="shared" si="24"/>
        <v>0</v>
      </c>
      <c r="N207" s="142"/>
      <c r="O207" s="142"/>
      <c r="P207" s="142">
        <f t="shared" si="24"/>
        <v>129.02</v>
      </c>
    </row>
    <row r="208" spans="2:16" s="15" customFormat="1" ht="110.25" hidden="1">
      <c r="B208" s="32" t="s">
        <v>106</v>
      </c>
      <c r="C208" s="11" t="s">
        <v>126</v>
      </c>
      <c r="D208" s="41"/>
      <c r="E208" s="144"/>
      <c r="F208" s="142"/>
      <c r="G208" s="71"/>
      <c r="H208" s="123"/>
      <c r="I208" s="134"/>
      <c r="J208" s="134"/>
      <c r="K208" s="134"/>
      <c r="L208" s="143"/>
      <c r="M208" s="39"/>
      <c r="N208" s="39"/>
      <c r="O208" s="39"/>
      <c r="P208" s="19"/>
    </row>
    <row r="209" spans="2:16" s="15" customFormat="1" ht="13.5" hidden="1">
      <c r="B209" s="16"/>
      <c r="C209" s="42" t="s">
        <v>35</v>
      </c>
      <c r="D209" s="12" t="s">
        <v>21</v>
      </c>
      <c r="E209" s="161">
        <v>5.22</v>
      </c>
      <c r="F209" s="162">
        <f>E209*F8</f>
        <v>204.36</v>
      </c>
      <c r="G209" s="67"/>
      <c r="H209" s="123"/>
      <c r="I209" s="134"/>
      <c r="J209" s="134"/>
      <c r="K209" s="134"/>
      <c r="L209" s="143"/>
      <c r="M209" s="35"/>
      <c r="N209" s="35"/>
      <c r="O209" s="35"/>
      <c r="P209" s="13">
        <f>E209*P8</f>
        <v>213.81</v>
      </c>
    </row>
    <row r="210" spans="2:16" s="15" customFormat="1" ht="13.5" hidden="1">
      <c r="B210" s="16"/>
      <c r="C210" s="42" t="s">
        <v>72</v>
      </c>
      <c r="D210" s="12" t="s">
        <v>21</v>
      </c>
      <c r="E210" s="144" t="s">
        <v>87</v>
      </c>
      <c r="F210" s="142"/>
      <c r="G210" s="71"/>
      <c r="H210" s="123"/>
      <c r="I210" s="134"/>
      <c r="J210" s="134"/>
      <c r="K210" s="134"/>
      <c r="L210" s="143"/>
      <c r="M210" s="39"/>
      <c r="N210" s="39"/>
      <c r="O210" s="39"/>
      <c r="P210" s="19"/>
    </row>
    <row r="211" spans="2:16" s="15" customFormat="1" ht="15" hidden="1">
      <c r="B211" s="16"/>
      <c r="C211" s="98" t="s">
        <v>17</v>
      </c>
      <c r="D211" s="12" t="s">
        <v>21</v>
      </c>
      <c r="E211" s="144"/>
      <c r="F211" s="142">
        <f>E211*M9</f>
        <v>0</v>
      </c>
      <c r="G211" s="71"/>
      <c r="H211" s="123"/>
      <c r="I211" s="134"/>
      <c r="J211" s="134"/>
      <c r="K211" s="134"/>
      <c r="L211" s="143"/>
      <c r="M211" s="39"/>
      <c r="N211" s="39"/>
      <c r="O211" s="39"/>
      <c r="P211" s="19"/>
    </row>
    <row r="212" spans="2:16" s="15" customFormat="1" ht="13.5" hidden="1">
      <c r="B212" s="16"/>
      <c r="C212" s="18" t="s">
        <v>5</v>
      </c>
      <c r="D212" s="12" t="s">
        <v>21</v>
      </c>
      <c r="E212" s="144"/>
      <c r="F212" s="142">
        <f>F209+F211</f>
        <v>204.36</v>
      </c>
      <c r="G212" s="142">
        <f aca="true" t="shared" si="25" ref="G212:P212">G209+G211</f>
        <v>0</v>
      </c>
      <c r="H212" s="142">
        <f t="shared" si="25"/>
        <v>0</v>
      </c>
      <c r="I212" s="142">
        <f t="shared" si="25"/>
        <v>0</v>
      </c>
      <c r="J212" s="142">
        <f t="shared" si="25"/>
        <v>0</v>
      </c>
      <c r="K212" s="142">
        <f t="shared" si="25"/>
        <v>0</v>
      </c>
      <c r="L212" s="142">
        <f t="shared" si="25"/>
        <v>0</v>
      </c>
      <c r="M212" s="142">
        <f t="shared" si="25"/>
        <v>0</v>
      </c>
      <c r="N212" s="142"/>
      <c r="O212" s="142"/>
      <c r="P212" s="142">
        <f t="shared" si="25"/>
        <v>213.81</v>
      </c>
    </row>
    <row r="213" spans="2:16" s="15" customFormat="1" ht="87.75" customHeight="1" hidden="1">
      <c r="B213" s="32" t="s">
        <v>107</v>
      </c>
      <c r="C213" s="145" t="s">
        <v>127</v>
      </c>
      <c r="D213" s="41"/>
      <c r="E213" s="13"/>
      <c r="F213" s="68"/>
      <c r="G213" s="71"/>
      <c r="H213" s="124"/>
      <c r="I213" s="35"/>
      <c r="J213" s="35"/>
      <c r="K213" s="35"/>
      <c r="L213" s="83"/>
      <c r="M213" s="39"/>
      <c r="N213" s="39"/>
      <c r="O213" s="39"/>
      <c r="P213" s="19"/>
    </row>
    <row r="214" spans="2:16" s="15" customFormat="1" ht="13.5" hidden="1">
      <c r="B214" s="16"/>
      <c r="C214" s="11" t="s">
        <v>35</v>
      </c>
      <c r="D214" s="41" t="s">
        <v>21</v>
      </c>
      <c r="E214" s="44">
        <v>5.32</v>
      </c>
      <c r="F214" s="151">
        <f>E214*F8</f>
        <v>208.28</v>
      </c>
      <c r="G214" s="152">
        <f>E214*P8</f>
        <v>217.91</v>
      </c>
      <c r="H214" s="52">
        <f>E214*H13</f>
        <v>5.852</v>
      </c>
      <c r="I214" s="48">
        <f>E214*I13</f>
        <v>6.384</v>
      </c>
      <c r="J214" s="48">
        <f>E214*J13</f>
        <v>7.448</v>
      </c>
      <c r="K214" s="48">
        <f>E214*K13</f>
        <v>7.98</v>
      </c>
      <c r="L214" s="77">
        <f>E214*L13</f>
        <v>8.512</v>
      </c>
      <c r="M214" s="35">
        <f>H214*M8</f>
        <v>0</v>
      </c>
      <c r="N214" s="35"/>
      <c r="O214" s="35"/>
      <c r="P214" s="13">
        <f>E214*P8</f>
        <v>217.91</v>
      </c>
    </row>
    <row r="215" spans="2:16" s="15" customFormat="1" ht="13.5" hidden="1">
      <c r="B215" s="16"/>
      <c r="C215" s="42" t="s">
        <v>72</v>
      </c>
      <c r="D215" s="12" t="s">
        <v>21</v>
      </c>
      <c r="E215" s="57" t="s">
        <v>87</v>
      </c>
      <c r="F215" s="65"/>
      <c r="G215" s="66"/>
      <c r="H215" s="52"/>
      <c r="I215" s="48"/>
      <c r="J215" s="48"/>
      <c r="K215" s="48"/>
      <c r="L215" s="77"/>
      <c r="M215" s="39"/>
      <c r="N215" s="39"/>
      <c r="O215" s="39"/>
      <c r="P215" s="19"/>
    </row>
    <row r="216" spans="2:16" s="15" customFormat="1" ht="15" hidden="1">
      <c r="B216" s="16"/>
      <c r="C216" s="98" t="s">
        <v>17</v>
      </c>
      <c r="D216" s="12" t="s">
        <v>21</v>
      </c>
      <c r="E216" s="57"/>
      <c r="F216" s="65"/>
      <c r="G216" s="66"/>
      <c r="H216" s="52"/>
      <c r="I216" s="48"/>
      <c r="J216" s="48"/>
      <c r="K216" s="48"/>
      <c r="L216" s="77"/>
      <c r="M216" s="39"/>
      <c r="N216" s="39"/>
      <c r="O216" s="39"/>
      <c r="P216" s="19"/>
    </row>
    <row r="217" spans="2:16" s="15" customFormat="1" ht="13.5" hidden="1">
      <c r="B217" s="16"/>
      <c r="C217" s="18" t="s">
        <v>5</v>
      </c>
      <c r="D217" s="41" t="s">
        <v>21</v>
      </c>
      <c r="E217" s="13"/>
      <c r="F217" s="72">
        <f>F214</f>
        <v>208.28</v>
      </c>
      <c r="G217" s="71">
        <f>G214</f>
        <v>217.91</v>
      </c>
      <c r="H217" s="124"/>
      <c r="I217" s="35"/>
      <c r="J217" s="35"/>
      <c r="K217" s="35"/>
      <c r="L217" s="83"/>
      <c r="M217" s="39">
        <f>M214</f>
        <v>0</v>
      </c>
      <c r="N217" s="39"/>
      <c r="O217" s="39"/>
      <c r="P217" s="19">
        <f>P214</f>
        <v>217.91</v>
      </c>
    </row>
    <row r="218" spans="2:16" s="15" customFormat="1" ht="110.25" hidden="1">
      <c r="B218" s="32" t="s">
        <v>128</v>
      </c>
      <c r="C218" s="145" t="s">
        <v>129</v>
      </c>
      <c r="D218" s="41"/>
      <c r="E218" s="13"/>
      <c r="F218" s="68"/>
      <c r="G218" s="71"/>
      <c r="H218" s="124"/>
      <c r="I218" s="35"/>
      <c r="J218" s="35"/>
      <c r="K218" s="35"/>
      <c r="L218" s="83"/>
      <c r="M218" s="39"/>
      <c r="N218" s="39"/>
      <c r="O218" s="39"/>
      <c r="P218" s="19"/>
    </row>
    <row r="219" spans="2:16" s="15" customFormat="1" ht="13.5" hidden="1">
      <c r="B219" s="16"/>
      <c r="C219" s="42" t="s">
        <v>35</v>
      </c>
      <c r="D219" s="12" t="s">
        <v>21</v>
      </c>
      <c r="E219" s="44">
        <v>5.42</v>
      </c>
      <c r="F219" s="152">
        <f>E219*F8</f>
        <v>212.19</v>
      </c>
      <c r="G219" s="152">
        <f>E219*P8</f>
        <v>222</v>
      </c>
      <c r="H219" s="52"/>
      <c r="I219" s="44"/>
      <c r="J219" s="44"/>
      <c r="K219" s="44"/>
      <c r="L219" s="78"/>
      <c r="M219" s="35"/>
      <c r="N219" s="35"/>
      <c r="O219" s="35"/>
      <c r="P219" s="13">
        <f>E219*P8</f>
        <v>222</v>
      </c>
    </row>
    <row r="220" spans="2:16" s="15" customFormat="1" ht="13.5" hidden="1">
      <c r="B220" s="16"/>
      <c r="C220" s="18" t="s">
        <v>5</v>
      </c>
      <c r="D220" s="12" t="s">
        <v>21</v>
      </c>
      <c r="E220" s="19"/>
      <c r="F220" s="72">
        <f>F219</f>
        <v>212.19</v>
      </c>
      <c r="G220" s="72">
        <f aca="true" t="shared" si="26" ref="G220:P220">G219</f>
        <v>222</v>
      </c>
      <c r="H220" s="72">
        <f t="shared" si="26"/>
        <v>0</v>
      </c>
      <c r="I220" s="72">
        <f t="shared" si="26"/>
        <v>0</v>
      </c>
      <c r="J220" s="72">
        <f t="shared" si="26"/>
        <v>0</v>
      </c>
      <c r="K220" s="72">
        <f t="shared" si="26"/>
        <v>0</v>
      </c>
      <c r="L220" s="72">
        <f t="shared" si="26"/>
        <v>0</v>
      </c>
      <c r="M220" s="72">
        <f t="shared" si="26"/>
        <v>0</v>
      </c>
      <c r="N220" s="72"/>
      <c r="O220" s="72"/>
      <c r="P220" s="72">
        <f t="shared" si="26"/>
        <v>222</v>
      </c>
    </row>
    <row r="221" spans="2:16" s="15" customFormat="1" ht="110.25" hidden="1">
      <c r="B221" s="32" t="s">
        <v>130</v>
      </c>
      <c r="C221" s="145" t="s">
        <v>131</v>
      </c>
      <c r="D221" s="41"/>
      <c r="E221" s="19"/>
      <c r="F221" s="72"/>
      <c r="G221" s="71"/>
      <c r="H221" s="124"/>
      <c r="I221" s="35"/>
      <c r="J221" s="35"/>
      <c r="K221" s="35"/>
      <c r="L221" s="83"/>
      <c r="M221" s="39"/>
      <c r="N221" s="39"/>
      <c r="O221" s="39"/>
      <c r="P221" s="19"/>
    </row>
    <row r="222" spans="2:16" s="15" customFormat="1" ht="13.5" hidden="1">
      <c r="B222" s="16"/>
      <c r="C222" s="11" t="s">
        <v>35</v>
      </c>
      <c r="D222" s="41" t="s">
        <v>21</v>
      </c>
      <c r="E222" s="44">
        <v>5.02</v>
      </c>
      <c r="F222" s="151">
        <f>E222*F8</f>
        <v>196.53</v>
      </c>
      <c r="G222" s="152">
        <f>E222*P8</f>
        <v>205.62</v>
      </c>
      <c r="H222" s="52"/>
      <c r="I222" s="48"/>
      <c r="J222" s="48"/>
      <c r="K222" s="48"/>
      <c r="L222" s="77"/>
      <c r="M222" s="35"/>
      <c r="N222" s="35"/>
      <c r="O222" s="35"/>
      <c r="P222" s="13">
        <f>E222*P8</f>
        <v>205.62</v>
      </c>
    </row>
    <row r="223" spans="2:16" s="15" customFormat="1" ht="13.5" hidden="1">
      <c r="B223" s="16"/>
      <c r="C223" s="18" t="s">
        <v>5</v>
      </c>
      <c r="D223" s="41" t="s">
        <v>21</v>
      </c>
      <c r="E223" s="37"/>
      <c r="F223" s="70">
        <f>F222</f>
        <v>196.53</v>
      </c>
      <c r="G223" s="70">
        <f aca="true" t="shared" si="27" ref="G223:P223">G222</f>
        <v>205.62</v>
      </c>
      <c r="H223" s="70">
        <f t="shared" si="27"/>
        <v>0</v>
      </c>
      <c r="I223" s="70">
        <f t="shared" si="27"/>
        <v>0</v>
      </c>
      <c r="J223" s="70">
        <f t="shared" si="27"/>
        <v>0</v>
      </c>
      <c r="K223" s="70">
        <f t="shared" si="27"/>
        <v>0</v>
      </c>
      <c r="L223" s="70">
        <f t="shared" si="27"/>
        <v>0</v>
      </c>
      <c r="M223" s="70">
        <f t="shared" si="27"/>
        <v>0</v>
      </c>
      <c r="N223" s="70"/>
      <c r="O223" s="70"/>
      <c r="P223" s="70">
        <f t="shared" si="27"/>
        <v>205.62</v>
      </c>
    </row>
    <row r="224" spans="2:16" s="15" customFormat="1" ht="94.5" customHeight="1" hidden="1">
      <c r="B224" s="25" t="s">
        <v>0</v>
      </c>
      <c r="C224" s="25" t="s">
        <v>19</v>
      </c>
      <c r="D224" s="25" t="s">
        <v>20</v>
      </c>
      <c r="E224" s="26" t="str">
        <f>E192</f>
        <v>Норматив потребления коммунальной услуги, куб.метров в месяц на человека</v>
      </c>
      <c r="F224" s="154" t="str">
        <f>F192</f>
        <v>Стоимость                              с 01 января 2018г.                       по                                  30 июня 2018 г.</v>
      </c>
      <c r="G224" s="26"/>
      <c r="H224" s="247"/>
      <c r="I224" s="247"/>
      <c r="J224" s="247"/>
      <c r="K224" s="247"/>
      <c r="L224" s="248"/>
      <c r="M224" s="74"/>
      <c r="N224" s="74"/>
      <c r="O224" s="74"/>
      <c r="P224" s="156" t="str">
        <f>P192</f>
        <v>Стоимость             с 01 июля 2018 г. по 31 декабря 2018 г. </v>
      </c>
    </row>
    <row r="225" spans="2:16" s="15" customFormat="1" ht="74.25" customHeight="1" hidden="1">
      <c r="B225" s="32" t="s">
        <v>132</v>
      </c>
      <c r="C225" s="145" t="s">
        <v>133</v>
      </c>
      <c r="D225" s="41"/>
      <c r="E225" s="13"/>
      <c r="F225" s="68"/>
      <c r="G225" s="71"/>
      <c r="H225" s="124"/>
      <c r="I225" s="35"/>
      <c r="J225" s="35"/>
      <c r="K225" s="35"/>
      <c r="L225" s="83"/>
      <c r="M225" s="39"/>
      <c r="N225" s="39"/>
      <c r="O225" s="39"/>
      <c r="P225" s="19"/>
    </row>
    <row r="226" spans="2:16" s="15" customFormat="1" ht="15" hidden="1">
      <c r="B226" s="16"/>
      <c r="C226" s="42" t="s">
        <v>35</v>
      </c>
      <c r="D226" s="12" t="s">
        <v>21</v>
      </c>
      <c r="E226" s="38">
        <v>2.52</v>
      </c>
      <c r="F226" s="151">
        <f>E226*F8</f>
        <v>98.66</v>
      </c>
      <c r="G226" s="163">
        <f>E226*P8</f>
        <v>103.22</v>
      </c>
      <c r="H226" s="125"/>
      <c r="I226" s="49"/>
      <c r="J226" s="49"/>
      <c r="K226" s="49"/>
      <c r="L226" s="81"/>
      <c r="M226" s="35"/>
      <c r="N226" s="35"/>
      <c r="O226" s="35"/>
      <c r="P226" s="13">
        <f>E226*P8</f>
        <v>103.22</v>
      </c>
    </row>
    <row r="227" spans="2:16" s="15" customFormat="1" ht="13.5" hidden="1">
      <c r="B227" s="16"/>
      <c r="C227" s="18" t="s">
        <v>5</v>
      </c>
      <c r="D227" s="12" t="s">
        <v>21</v>
      </c>
      <c r="E227" s="37"/>
      <c r="F227" s="70">
        <f>F226</f>
        <v>98.66</v>
      </c>
      <c r="G227" s="70">
        <f aca="true" t="shared" si="28" ref="G227:P227">G226</f>
        <v>103.22</v>
      </c>
      <c r="H227" s="70">
        <f t="shared" si="28"/>
        <v>0</v>
      </c>
      <c r="I227" s="70">
        <f t="shared" si="28"/>
        <v>0</v>
      </c>
      <c r="J227" s="70">
        <f t="shared" si="28"/>
        <v>0</v>
      </c>
      <c r="K227" s="70">
        <f t="shared" si="28"/>
        <v>0</v>
      </c>
      <c r="L227" s="70">
        <f t="shared" si="28"/>
        <v>0</v>
      </c>
      <c r="M227" s="70">
        <f t="shared" si="28"/>
        <v>0</v>
      </c>
      <c r="N227" s="70"/>
      <c r="O227" s="70"/>
      <c r="P227" s="70">
        <f t="shared" si="28"/>
        <v>103.22</v>
      </c>
    </row>
    <row r="228" spans="2:16" s="15" customFormat="1" ht="96" hidden="1">
      <c r="B228" s="32" t="s">
        <v>134</v>
      </c>
      <c r="C228" s="145" t="s">
        <v>135</v>
      </c>
      <c r="D228" s="41"/>
      <c r="E228" s="13"/>
      <c r="F228" s="68"/>
      <c r="G228" s="71"/>
      <c r="H228" s="147"/>
      <c r="I228" s="148"/>
      <c r="J228" s="148"/>
      <c r="K228" s="148"/>
      <c r="L228" s="143"/>
      <c r="M228" s="39"/>
      <c r="N228" s="39"/>
      <c r="O228" s="39"/>
      <c r="P228" s="19"/>
    </row>
    <row r="229" spans="2:16" s="15" customFormat="1" ht="15" hidden="1">
      <c r="B229" s="16"/>
      <c r="C229" s="42" t="s">
        <v>35</v>
      </c>
      <c r="D229" s="12" t="s">
        <v>21</v>
      </c>
      <c r="E229" s="38">
        <v>4.22</v>
      </c>
      <c r="F229" s="151">
        <f>E229*F8</f>
        <v>165.21</v>
      </c>
      <c r="G229" s="67"/>
      <c r="H229" s="147"/>
      <c r="I229" s="148"/>
      <c r="J229" s="148"/>
      <c r="K229" s="148"/>
      <c r="L229" s="143"/>
      <c r="M229" s="35"/>
      <c r="N229" s="35"/>
      <c r="O229" s="35"/>
      <c r="P229" s="13">
        <f>E229*P8</f>
        <v>172.85</v>
      </c>
    </row>
    <row r="230" spans="2:16" s="15" customFormat="1" ht="13.5" hidden="1">
      <c r="B230" s="16"/>
      <c r="C230" s="18" t="s">
        <v>5</v>
      </c>
      <c r="D230" s="12" t="s">
        <v>21</v>
      </c>
      <c r="E230" s="37"/>
      <c r="F230" s="70">
        <f>F229</f>
        <v>165.21</v>
      </c>
      <c r="G230" s="70">
        <f aca="true" t="shared" si="29" ref="G230:P230">G229</f>
        <v>0</v>
      </c>
      <c r="H230" s="70">
        <f t="shared" si="29"/>
        <v>0</v>
      </c>
      <c r="I230" s="70">
        <f t="shared" si="29"/>
        <v>0</v>
      </c>
      <c r="J230" s="70">
        <f t="shared" si="29"/>
        <v>0</v>
      </c>
      <c r="K230" s="70">
        <f t="shared" si="29"/>
        <v>0</v>
      </c>
      <c r="L230" s="70">
        <f t="shared" si="29"/>
        <v>0</v>
      </c>
      <c r="M230" s="70">
        <f t="shared" si="29"/>
        <v>0</v>
      </c>
      <c r="N230" s="70"/>
      <c r="O230" s="70"/>
      <c r="P230" s="70">
        <f t="shared" si="29"/>
        <v>172.85</v>
      </c>
    </row>
    <row r="231" spans="2:16" s="15" customFormat="1" ht="96" hidden="1">
      <c r="B231" s="32" t="s">
        <v>136</v>
      </c>
      <c r="C231" s="145" t="s">
        <v>137</v>
      </c>
      <c r="D231" s="41"/>
      <c r="E231" s="13"/>
      <c r="F231" s="68"/>
      <c r="G231" s="71"/>
      <c r="H231" s="147"/>
      <c r="I231" s="148"/>
      <c r="J231" s="148"/>
      <c r="K231" s="148"/>
      <c r="L231" s="143"/>
      <c r="M231" s="39"/>
      <c r="N231" s="39"/>
      <c r="O231" s="39"/>
      <c r="P231" s="19"/>
    </row>
    <row r="232" spans="2:16" s="15" customFormat="1" ht="15" hidden="1">
      <c r="B232" s="16"/>
      <c r="C232" s="42" t="s">
        <v>35</v>
      </c>
      <c r="D232" s="12" t="s">
        <v>21</v>
      </c>
      <c r="E232" s="38">
        <v>1.01</v>
      </c>
      <c r="F232" s="151">
        <f>E232*F8</f>
        <v>39.54</v>
      </c>
      <c r="G232" s="67"/>
      <c r="H232" s="147"/>
      <c r="I232" s="148"/>
      <c r="J232" s="148"/>
      <c r="K232" s="148"/>
      <c r="L232" s="143"/>
      <c r="M232" s="35"/>
      <c r="N232" s="35"/>
      <c r="O232" s="35"/>
      <c r="P232" s="13">
        <f>E232*P8</f>
        <v>41.37</v>
      </c>
    </row>
    <row r="233" spans="2:16" s="15" customFormat="1" ht="13.5" hidden="1">
      <c r="B233" s="16"/>
      <c r="C233" s="18" t="s">
        <v>5</v>
      </c>
      <c r="D233" s="12" t="s">
        <v>21</v>
      </c>
      <c r="E233" s="37"/>
      <c r="F233" s="70">
        <f>F232</f>
        <v>39.54</v>
      </c>
      <c r="G233" s="70">
        <f aca="true" t="shared" si="30" ref="G233:P233">G232</f>
        <v>0</v>
      </c>
      <c r="H233" s="70">
        <f t="shared" si="30"/>
        <v>0</v>
      </c>
      <c r="I233" s="70">
        <f t="shared" si="30"/>
        <v>0</v>
      </c>
      <c r="J233" s="70">
        <f t="shared" si="30"/>
        <v>0</v>
      </c>
      <c r="K233" s="70">
        <f t="shared" si="30"/>
        <v>0</v>
      </c>
      <c r="L233" s="70">
        <f t="shared" si="30"/>
        <v>0</v>
      </c>
      <c r="M233" s="70">
        <f t="shared" si="30"/>
        <v>0</v>
      </c>
      <c r="N233" s="70"/>
      <c r="O233" s="70"/>
      <c r="P233" s="70">
        <f t="shared" si="30"/>
        <v>41.37</v>
      </c>
    </row>
    <row r="234" spans="2:16" s="15" customFormat="1" ht="96" hidden="1">
      <c r="B234" s="32" t="s">
        <v>138</v>
      </c>
      <c r="C234" s="145" t="s">
        <v>139</v>
      </c>
      <c r="D234" s="41"/>
      <c r="E234" s="13"/>
      <c r="F234" s="68"/>
      <c r="G234" s="71"/>
      <c r="H234" s="147"/>
      <c r="I234" s="148"/>
      <c r="J234" s="148"/>
      <c r="K234" s="148"/>
      <c r="L234" s="143"/>
      <c r="M234" s="39"/>
      <c r="N234" s="39"/>
      <c r="O234" s="39"/>
      <c r="P234" s="19"/>
    </row>
    <row r="235" spans="2:16" s="15" customFormat="1" ht="15" hidden="1">
      <c r="B235" s="16"/>
      <c r="C235" s="42" t="s">
        <v>35</v>
      </c>
      <c r="D235" s="12" t="s">
        <v>21</v>
      </c>
      <c r="E235" s="38">
        <v>0.96</v>
      </c>
      <c r="F235" s="151">
        <f>E235*F8</f>
        <v>37.58</v>
      </c>
      <c r="G235" s="67"/>
      <c r="H235" s="147"/>
      <c r="I235" s="148"/>
      <c r="J235" s="148"/>
      <c r="K235" s="148"/>
      <c r="L235" s="143"/>
      <c r="M235" s="35"/>
      <c r="N235" s="35"/>
      <c r="O235" s="35"/>
      <c r="P235" s="13">
        <f>E235*P8</f>
        <v>39.32</v>
      </c>
    </row>
    <row r="236" spans="2:16" s="15" customFormat="1" ht="13.5" hidden="1">
      <c r="B236" s="16"/>
      <c r="C236" s="18" t="s">
        <v>5</v>
      </c>
      <c r="D236" s="12" t="s">
        <v>21</v>
      </c>
      <c r="E236" s="37"/>
      <c r="F236" s="70">
        <f>F235</f>
        <v>37.58</v>
      </c>
      <c r="G236" s="70">
        <f aca="true" t="shared" si="31" ref="G236:P236">G235</f>
        <v>0</v>
      </c>
      <c r="H236" s="70">
        <f t="shared" si="31"/>
        <v>0</v>
      </c>
      <c r="I236" s="70">
        <f t="shared" si="31"/>
        <v>0</v>
      </c>
      <c r="J236" s="70">
        <f t="shared" si="31"/>
        <v>0</v>
      </c>
      <c r="K236" s="70">
        <f t="shared" si="31"/>
        <v>0</v>
      </c>
      <c r="L236" s="70">
        <f t="shared" si="31"/>
        <v>0</v>
      </c>
      <c r="M236" s="70">
        <f t="shared" si="31"/>
        <v>0</v>
      </c>
      <c r="N236" s="70"/>
      <c r="O236" s="70"/>
      <c r="P236" s="70">
        <f t="shared" si="31"/>
        <v>39.32</v>
      </c>
    </row>
    <row r="237" spans="2:16" s="15" customFormat="1" ht="96" hidden="1">
      <c r="B237" s="32" t="s">
        <v>140</v>
      </c>
      <c r="C237" s="145" t="s">
        <v>141</v>
      </c>
      <c r="D237" s="41"/>
      <c r="E237" s="13"/>
      <c r="F237" s="68"/>
      <c r="G237" s="71"/>
      <c r="H237" s="147"/>
      <c r="I237" s="148"/>
      <c r="J237" s="148"/>
      <c r="K237" s="148"/>
      <c r="L237" s="143"/>
      <c r="M237" s="39"/>
      <c r="N237" s="39"/>
      <c r="O237" s="39"/>
      <c r="P237" s="19"/>
    </row>
    <row r="238" spans="2:16" s="15" customFormat="1" ht="15" hidden="1">
      <c r="B238" s="16"/>
      <c r="C238" s="42" t="s">
        <v>35</v>
      </c>
      <c r="D238" s="12" t="s">
        <v>21</v>
      </c>
      <c r="E238" s="38">
        <v>1.72</v>
      </c>
      <c r="F238" s="151">
        <f>E238*F8</f>
        <v>67.34</v>
      </c>
      <c r="G238" s="67"/>
      <c r="H238" s="147"/>
      <c r="I238" s="148"/>
      <c r="J238" s="148"/>
      <c r="K238" s="148"/>
      <c r="L238" s="143"/>
      <c r="M238" s="35"/>
      <c r="N238" s="35"/>
      <c r="O238" s="35"/>
      <c r="P238" s="13">
        <f>E238*P8</f>
        <v>70.45</v>
      </c>
    </row>
    <row r="239" spans="2:16" s="15" customFormat="1" ht="13.5" hidden="1">
      <c r="B239" s="16"/>
      <c r="C239" s="18" t="s">
        <v>5</v>
      </c>
      <c r="D239" s="12" t="s">
        <v>21</v>
      </c>
      <c r="E239" s="37"/>
      <c r="F239" s="70">
        <f>F238</f>
        <v>67.34</v>
      </c>
      <c r="G239" s="70">
        <f aca="true" t="shared" si="32" ref="G239:P239">G238</f>
        <v>0</v>
      </c>
      <c r="H239" s="70">
        <f t="shared" si="32"/>
        <v>0</v>
      </c>
      <c r="I239" s="70">
        <f t="shared" si="32"/>
        <v>0</v>
      </c>
      <c r="J239" s="70">
        <f t="shared" si="32"/>
        <v>0</v>
      </c>
      <c r="K239" s="70">
        <f t="shared" si="32"/>
        <v>0</v>
      </c>
      <c r="L239" s="70">
        <f t="shared" si="32"/>
        <v>0</v>
      </c>
      <c r="M239" s="70">
        <f t="shared" si="32"/>
        <v>0</v>
      </c>
      <c r="N239" s="70"/>
      <c r="O239" s="70"/>
      <c r="P239" s="70">
        <f t="shared" si="32"/>
        <v>70.45</v>
      </c>
    </row>
    <row r="240" spans="2:16" s="15" customFormat="1" ht="41.25" hidden="1">
      <c r="B240" s="32" t="s">
        <v>142</v>
      </c>
      <c r="C240" s="145" t="s">
        <v>143</v>
      </c>
      <c r="D240" s="41"/>
      <c r="E240" s="13"/>
      <c r="F240" s="68"/>
      <c r="G240" s="71"/>
      <c r="H240" s="147"/>
      <c r="I240" s="148"/>
      <c r="J240" s="148"/>
      <c r="K240" s="148"/>
      <c r="L240" s="143"/>
      <c r="M240" s="39"/>
      <c r="N240" s="39"/>
      <c r="O240" s="39"/>
      <c r="P240" s="19"/>
    </row>
    <row r="241" spans="2:16" s="15" customFormat="1" ht="15" hidden="1">
      <c r="B241" s="16"/>
      <c r="C241" s="42" t="s">
        <v>35</v>
      </c>
      <c r="D241" s="12" t="s">
        <v>21</v>
      </c>
      <c r="E241" s="38">
        <v>1.2</v>
      </c>
      <c r="F241" s="151">
        <f>E241*F8</f>
        <v>46.98</v>
      </c>
      <c r="G241" s="67"/>
      <c r="H241" s="147"/>
      <c r="I241" s="148"/>
      <c r="J241" s="148"/>
      <c r="K241" s="148"/>
      <c r="L241" s="143"/>
      <c r="M241" s="35"/>
      <c r="N241" s="35"/>
      <c r="O241" s="35"/>
      <c r="P241" s="13">
        <f>E241*P8</f>
        <v>49.15</v>
      </c>
    </row>
    <row r="242" spans="2:16" s="15" customFormat="1" ht="13.5" hidden="1">
      <c r="B242" s="16"/>
      <c r="C242" s="18" t="s">
        <v>5</v>
      </c>
      <c r="D242" s="12" t="s">
        <v>21</v>
      </c>
      <c r="E242" s="37"/>
      <c r="F242" s="70">
        <f aca="true" t="shared" si="33" ref="F242:P242">F241</f>
        <v>46.98</v>
      </c>
      <c r="G242" s="70">
        <f t="shared" si="33"/>
        <v>0</v>
      </c>
      <c r="H242" s="70">
        <f t="shared" si="33"/>
        <v>0</v>
      </c>
      <c r="I242" s="70">
        <f t="shared" si="33"/>
        <v>0</v>
      </c>
      <c r="J242" s="70">
        <f t="shared" si="33"/>
        <v>0</v>
      </c>
      <c r="K242" s="70">
        <f t="shared" si="33"/>
        <v>0</v>
      </c>
      <c r="L242" s="70">
        <f t="shared" si="33"/>
        <v>0</v>
      </c>
      <c r="M242" s="70">
        <f t="shared" si="33"/>
        <v>0</v>
      </c>
      <c r="N242" s="70"/>
      <c r="O242" s="70"/>
      <c r="P242" s="70">
        <f t="shared" si="33"/>
        <v>49.15</v>
      </c>
    </row>
    <row r="243" spans="2:16" s="15" customFormat="1" ht="41.25" hidden="1">
      <c r="B243" s="32" t="s">
        <v>144</v>
      </c>
      <c r="C243" s="145" t="s">
        <v>145</v>
      </c>
      <c r="D243" s="41"/>
      <c r="E243" s="13"/>
      <c r="F243" s="68"/>
      <c r="G243" s="71"/>
      <c r="H243" s="147"/>
      <c r="I243" s="148"/>
      <c r="J243" s="148"/>
      <c r="K243" s="148"/>
      <c r="L243" s="143"/>
      <c r="M243" s="39"/>
      <c r="N243" s="39"/>
      <c r="O243" s="39"/>
      <c r="P243" s="19"/>
    </row>
    <row r="244" spans="2:16" s="15" customFormat="1" ht="15" hidden="1">
      <c r="B244" s="16"/>
      <c r="C244" s="42" t="s">
        <v>35</v>
      </c>
      <c r="D244" s="12" t="s">
        <v>21</v>
      </c>
      <c r="E244" s="38">
        <v>1.2</v>
      </c>
      <c r="F244" s="151">
        <f>E244*F8</f>
        <v>46.98</v>
      </c>
      <c r="G244" s="67"/>
      <c r="H244" s="147"/>
      <c r="I244" s="148"/>
      <c r="J244" s="148"/>
      <c r="K244" s="148"/>
      <c r="L244" s="143"/>
      <c r="M244" s="35"/>
      <c r="N244" s="35"/>
      <c r="O244" s="35"/>
      <c r="P244" s="13">
        <f>E244*P8</f>
        <v>49.15</v>
      </c>
    </row>
    <row r="245" spans="2:16" s="15" customFormat="1" ht="13.5" hidden="1">
      <c r="B245" s="16"/>
      <c r="C245" s="18" t="s">
        <v>5</v>
      </c>
      <c r="D245" s="12" t="s">
        <v>21</v>
      </c>
      <c r="E245" s="37"/>
      <c r="F245" s="70">
        <f aca="true" t="shared" si="34" ref="F245:P245">F244</f>
        <v>46.98</v>
      </c>
      <c r="G245" s="70">
        <f t="shared" si="34"/>
        <v>0</v>
      </c>
      <c r="H245" s="70">
        <f t="shared" si="34"/>
        <v>0</v>
      </c>
      <c r="I245" s="70">
        <f t="shared" si="34"/>
        <v>0</v>
      </c>
      <c r="J245" s="70">
        <f t="shared" si="34"/>
        <v>0</v>
      </c>
      <c r="K245" s="70">
        <f t="shared" si="34"/>
        <v>0</v>
      </c>
      <c r="L245" s="70">
        <f t="shared" si="34"/>
        <v>0</v>
      </c>
      <c r="M245" s="70">
        <f t="shared" si="34"/>
        <v>0</v>
      </c>
      <c r="N245" s="70"/>
      <c r="O245" s="70"/>
      <c r="P245" s="70">
        <f t="shared" si="34"/>
        <v>49.15</v>
      </c>
    </row>
    <row r="246" spans="2:16" s="15" customFormat="1" ht="96" hidden="1">
      <c r="B246" s="32" t="s">
        <v>146</v>
      </c>
      <c r="C246" s="43" t="s">
        <v>147</v>
      </c>
      <c r="D246" s="41"/>
      <c r="E246" s="19"/>
      <c r="F246" s="72"/>
      <c r="G246" s="71"/>
      <c r="H246" s="124"/>
      <c r="I246" s="35"/>
      <c r="J246" s="35"/>
      <c r="K246" s="35"/>
      <c r="L246" s="83"/>
      <c r="M246" s="39"/>
      <c r="N246" s="39"/>
      <c r="O246" s="39"/>
      <c r="P246" s="19"/>
    </row>
    <row r="247" spans="2:16" s="15" customFormat="1" ht="13.5" hidden="1">
      <c r="B247" s="16"/>
      <c r="C247" s="42" t="s">
        <v>35</v>
      </c>
      <c r="D247" s="12" t="s">
        <v>21</v>
      </c>
      <c r="E247" s="44">
        <v>2.97</v>
      </c>
      <c r="F247" s="65">
        <f>E247*F8</f>
        <v>116.28</v>
      </c>
      <c r="G247" s="66">
        <f>E247*P163</f>
        <v>55.95</v>
      </c>
      <c r="H247" s="52">
        <f>E247*H168</f>
        <v>0</v>
      </c>
      <c r="I247" s="48">
        <f>E247*I168</f>
        <v>0</v>
      </c>
      <c r="J247" s="48">
        <f>E247*J168</f>
        <v>0</v>
      </c>
      <c r="K247" s="48">
        <f>E247*K168</f>
        <v>0</v>
      </c>
      <c r="L247" s="77">
        <f>E247*L168</f>
        <v>0</v>
      </c>
      <c r="M247" s="39">
        <f>H247*M163</f>
        <v>0</v>
      </c>
      <c r="N247" s="39"/>
      <c r="O247" s="39"/>
      <c r="P247" s="19">
        <f>E247*P8</f>
        <v>121.65</v>
      </c>
    </row>
    <row r="248" spans="2:16" s="15" customFormat="1" ht="13.5" hidden="1">
      <c r="B248" s="16"/>
      <c r="C248" s="42" t="s">
        <v>72</v>
      </c>
      <c r="D248" s="12" t="s">
        <v>21</v>
      </c>
      <c r="E248" s="44">
        <v>1.91</v>
      </c>
      <c r="F248" s="65"/>
      <c r="G248" s="66"/>
      <c r="H248" s="52"/>
      <c r="I248" s="48"/>
      <c r="J248" s="48"/>
      <c r="K248" s="48"/>
      <c r="L248" s="77"/>
      <c r="M248" s="39"/>
      <c r="N248" s="39"/>
      <c r="O248" s="39"/>
      <c r="P248" s="19"/>
    </row>
    <row r="249" spans="2:16" s="15" customFormat="1" ht="13.5" hidden="1">
      <c r="B249" s="16"/>
      <c r="C249" s="11" t="s">
        <v>17</v>
      </c>
      <c r="D249" s="12" t="s">
        <v>21</v>
      </c>
      <c r="E249" s="44">
        <f>E247+E248</f>
        <v>4.88</v>
      </c>
      <c r="F249" s="66">
        <f>E249*F9</f>
        <v>262.3</v>
      </c>
      <c r="G249" s="66">
        <f>E249*P164</f>
        <v>0</v>
      </c>
      <c r="H249" s="170">
        <v>8.708</v>
      </c>
      <c r="I249" s="44">
        <v>8.708</v>
      </c>
      <c r="J249" s="44">
        <v>8.708</v>
      </c>
      <c r="K249" s="44">
        <v>8.708</v>
      </c>
      <c r="L249" s="44">
        <v>8.708</v>
      </c>
      <c r="M249" s="19">
        <f>E249*M164</f>
        <v>0</v>
      </c>
      <c r="N249" s="19"/>
      <c r="O249" s="19"/>
      <c r="P249" s="19">
        <f>E249*P9</f>
        <v>274.4</v>
      </c>
    </row>
    <row r="250" spans="2:16" s="15" customFormat="1" ht="13.5" hidden="1">
      <c r="B250" s="16"/>
      <c r="C250" s="18" t="s">
        <v>5</v>
      </c>
      <c r="D250" s="12" t="s">
        <v>21</v>
      </c>
      <c r="E250" s="19"/>
      <c r="F250" s="71">
        <f>F247+F249</f>
        <v>378.58</v>
      </c>
      <c r="G250" s="71">
        <f aca="true" t="shared" si="35" ref="G250:P250">G247+G249</f>
        <v>55.95</v>
      </c>
      <c r="H250" s="71">
        <f t="shared" si="35"/>
        <v>8.71</v>
      </c>
      <c r="I250" s="71">
        <f t="shared" si="35"/>
        <v>8.71</v>
      </c>
      <c r="J250" s="71">
        <f t="shared" si="35"/>
        <v>8.71</v>
      </c>
      <c r="K250" s="71">
        <f t="shared" si="35"/>
        <v>8.71</v>
      </c>
      <c r="L250" s="71">
        <f t="shared" si="35"/>
        <v>8.71</v>
      </c>
      <c r="M250" s="71">
        <f t="shared" si="35"/>
        <v>0</v>
      </c>
      <c r="N250" s="71"/>
      <c r="O250" s="71"/>
      <c r="P250" s="71">
        <f t="shared" si="35"/>
        <v>396.05</v>
      </c>
    </row>
    <row r="251" spans="2:16" s="15" customFormat="1" ht="13.5" hidden="1">
      <c r="B251" s="171"/>
      <c r="C251" s="172"/>
      <c r="D251" s="166"/>
      <c r="E251" s="173"/>
      <c r="F251" s="174"/>
      <c r="G251" s="174"/>
      <c r="H251" s="169"/>
      <c r="I251" s="173"/>
      <c r="J251" s="173"/>
      <c r="K251" s="173"/>
      <c r="L251" s="173"/>
      <c r="M251" s="168"/>
      <c r="N251" s="168"/>
      <c r="O251" s="168"/>
      <c r="P251" s="168"/>
    </row>
    <row r="252" spans="2:16" s="15" customFormat="1" ht="93" customHeight="1" hidden="1">
      <c r="B252" s="26" t="s">
        <v>0</v>
      </c>
      <c r="C252" s="26" t="s">
        <v>19</v>
      </c>
      <c r="D252" s="26" t="s">
        <v>20</v>
      </c>
      <c r="E252" s="26" t="str">
        <f>E11</f>
        <v>Норматив потребления коммунальной услуги, куб.метров в месяц на человека</v>
      </c>
      <c r="F252" s="26" t="str">
        <f>F11</f>
        <v>Стоимость                              с 01 июня 2018г.                       по                                  30 июня 2018 г.</v>
      </c>
      <c r="G252" s="26" t="s">
        <v>53</v>
      </c>
      <c r="H252" s="249" t="s">
        <v>65</v>
      </c>
      <c r="I252" s="249"/>
      <c r="J252" s="249"/>
      <c r="K252" s="249"/>
      <c r="L252" s="249"/>
      <c r="M252" s="26" t="s">
        <v>69</v>
      </c>
      <c r="N252" s="26"/>
      <c r="O252" s="26"/>
      <c r="P252" s="26" t="s">
        <v>187</v>
      </c>
    </row>
    <row r="253" spans="2:16" s="15" customFormat="1" ht="27" hidden="1">
      <c r="B253" s="5"/>
      <c r="C253" s="6"/>
      <c r="D253" s="7"/>
      <c r="E253" s="8"/>
      <c r="F253" s="71"/>
      <c r="G253" s="71"/>
      <c r="H253" s="126" t="s">
        <v>59</v>
      </c>
      <c r="I253" s="53" t="s">
        <v>60</v>
      </c>
      <c r="J253" s="53" t="s">
        <v>61</v>
      </c>
      <c r="K253" s="53" t="s">
        <v>62</v>
      </c>
      <c r="L253" s="76" t="s">
        <v>186</v>
      </c>
      <c r="M253" s="75"/>
      <c r="N253" s="216"/>
      <c r="O253" s="216"/>
      <c r="P253" s="55"/>
    </row>
    <row r="254" spans="2:16" s="15" customFormat="1" ht="13.5" hidden="1">
      <c r="B254" s="5"/>
      <c r="C254" s="109" t="s">
        <v>63</v>
      </c>
      <c r="D254" s="110"/>
      <c r="E254" s="111"/>
      <c r="F254" s="111"/>
      <c r="G254" s="129"/>
      <c r="H254" s="130">
        <v>1.1</v>
      </c>
      <c r="I254" s="114">
        <v>1.2</v>
      </c>
      <c r="J254" s="114">
        <v>1.4</v>
      </c>
      <c r="K254" s="114">
        <v>1.5</v>
      </c>
      <c r="L254" s="115">
        <v>1.6</v>
      </c>
      <c r="M254" s="116"/>
      <c r="N254" s="116"/>
      <c r="O254" s="116"/>
      <c r="P254" s="117"/>
    </row>
    <row r="255" spans="2:16" s="15" customFormat="1" ht="94.5" customHeight="1" hidden="1">
      <c r="B255" s="250" t="s">
        <v>64</v>
      </c>
      <c r="C255" s="251"/>
      <c r="D255" s="251"/>
      <c r="E255" s="251"/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  <c r="P255" s="252"/>
    </row>
    <row r="256" spans="2:16" s="15" customFormat="1" ht="30" customHeight="1" hidden="1">
      <c r="B256" s="32" t="s">
        <v>148</v>
      </c>
      <c r="C256" s="131" t="s">
        <v>32</v>
      </c>
      <c r="D256" s="132"/>
      <c r="E256" s="37"/>
      <c r="F256" s="133"/>
      <c r="G256" s="13"/>
      <c r="H256" s="123"/>
      <c r="I256" s="37"/>
      <c r="J256" s="37"/>
      <c r="K256" s="37"/>
      <c r="L256" s="79"/>
      <c r="M256" s="134"/>
      <c r="N256" s="134"/>
      <c r="O256" s="134"/>
      <c r="P256" s="37"/>
    </row>
    <row r="257" spans="2:16" s="15" customFormat="1" ht="13.5" hidden="1">
      <c r="B257" s="16" t="s">
        <v>149</v>
      </c>
      <c r="C257" s="11" t="s">
        <v>22</v>
      </c>
      <c r="D257" s="12" t="s">
        <v>2</v>
      </c>
      <c r="E257" s="59">
        <v>1.825</v>
      </c>
      <c r="F257" s="91">
        <f>E257*F8</f>
        <v>71.45</v>
      </c>
      <c r="G257" s="19">
        <f>E257*P8</f>
        <v>74.75</v>
      </c>
      <c r="H257" s="135">
        <f>E257*H13</f>
        <v>2.0075</v>
      </c>
      <c r="I257" s="101">
        <f>E257*I13</f>
        <v>2.19</v>
      </c>
      <c r="J257" s="28">
        <f>E257*J13</f>
        <v>2.555</v>
      </c>
      <c r="K257" s="28">
        <f>E257*K13</f>
        <v>2.7375</v>
      </c>
      <c r="L257" s="87">
        <f>E257*L13</f>
        <v>2.92</v>
      </c>
      <c r="M257" s="39">
        <f>H257*M8</f>
        <v>0</v>
      </c>
      <c r="N257" s="39"/>
      <c r="O257" s="39"/>
      <c r="P257" s="19">
        <f>E257*P8</f>
        <v>74.75</v>
      </c>
    </row>
    <row r="258" spans="2:16" s="15" customFormat="1" ht="13.5" hidden="1">
      <c r="B258" s="16" t="s">
        <v>150</v>
      </c>
      <c r="C258" s="11" t="s">
        <v>23</v>
      </c>
      <c r="D258" s="12" t="s">
        <v>2</v>
      </c>
      <c r="E258" s="59">
        <v>0.915</v>
      </c>
      <c r="F258" s="91">
        <f>E258*F8</f>
        <v>35.82</v>
      </c>
      <c r="G258" s="19">
        <f>E258*P8</f>
        <v>37.48</v>
      </c>
      <c r="H258" s="135">
        <f>E258*H13</f>
        <v>1.0065</v>
      </c>
      <c r="I258" s="101">
        <f>E258*I13</f>
        <v>1.098</v>
      </c>
      <c r="J258" s="28">
        <f>E258*J13</f>
        <v>1.281</v>
      </c>
      <c r="K258" s="28">
        <f>E258*K13</f>
        <v>1.3725</v>
      </c>
      <c r="L258" s="87">
        <f>E258*L13</f>
        <v>1.464</v>
      </c>
      <c r="M258" s="39">
        <f>H258*M8</f>
        <v>0</v>
      </c>
      <c r="N258" s="39"/>
      <c r="O258" s="39"/>
      <c r="P258" s="19">
        <f>E258*P8</f>
        <v>37.48</v>
      </c>
    </row>
    <row r="259" spans="2:16" s="15" customFormat="1" ht="13.5" hidden="1">
      <c r="B259" s="16" t="s">
        <v>151</v>
      </c>
      <c r="C259" s="11" t="s">
        <v>24</v>
      </c>
      <c r="D259" s="12" t="s">
        <v>2</v>
      </c>
      <c r="E259" s="59">
        <v>1.825</v>
      </c>
      <c r="F259" s="91">
        <f>E259*F8</f>
        <v>71.45</v>
      </c>
      <c r="G259" s="19">
        <f>E259*P8</f>
        <v>74.75</v>
      </c>
      <c r="H259" s="135">
        <f>E259*H13</f>
        <v>2.0075</v>
      </c>
      <c r="I259" s="101">
        <f>E259*I13</f>
        <v>2.19</v>
      </c>
      <c r="J259" s="28">
        <f>E259*J13</f>
        <v>2.555</v>
      </c>
      <c r="K259" s="28">
        <f>E259*K13</f>
        <v>2.7375</v>
      </c>
      <c r="L259" s="87">
        <f>E259*L13</f>
        <v>2.92</v>
      </c>
      <c r="M259" s="39">
        <f>H259*M8</f>
        <v>0</v>
      </c>
      <c r="N259" s="39"/>
      <c r="O259" s="39"/>
      <c r="P259" s="19">
        <f>E259*P8</f>
        <v>74.75</v>
      </c>
    </row>
    <row r="260" spans="2:16" s="15" customFormat="1" ht="13.5" hidden="1">
      <c r="B260" s="16" t="s">
        <v>152</v>
      </c>
      <c r="C260" s="11" t="s">
        <v>25</v>
      </c>
      <c r="D260" s="12" t="s">
        <v>2</v>
      </c>
      <c r="E260" s="59">
        <v>0.915</v>
      </c>
      <c r="F260" s="91">
        <f>E260*F8</f>
        <v>35.82</v>
      </c>
      <c r="G260" s="19">
        <f>E260*P8</f>
        <v>37.48</v>
      </c>
      <c r="H260" s="135">
        <f>E260*H13</f>
        <v>1.0065</v>
      </c>
      <c r="I260" s="101">
        <f>E260*I13</f>
        <v>1.098</v>
      </c>
      <c r="J260" s="28">
        <f>E260*J13</f>
        <v>1.281</v>
      </c>
      <c r="K260" s="28">
        <f>E260*K13</f>
        <v>1.3725</v>
      </c>
      <c r="L260" s="87">
        <f>E260*L13</f>
        <v>1.464</v>
      </c>
      <c r="M260" s="39">
        <f>H260*M8</f>
        <v>0</v>
      </c>
      <c r="N260" s="39"/>
      <c r="O260" s="39"/>
      <c r="P260" s="19">
        <f>E260*P8</f>
        <v>37.48</v>
      </c>
    </row>
    <row r="261" spans="2:16" s="15" customFormat="1" ht="13.5" hidden="1">
      <c r="B261" s="16" t="s">
        <v>153</v>
      </c>
      <c r="C261" s="11" t="s">
        <v>26</v>
      </c>
      <c r="D261" s="12" t="s">
        <v>2</v>
      </c>
      <c r="E261" s="59">
        <v>0.305</v>
      </c>
      <c r="F261" s="91">
        <f>E261*F8</f>
        <v>11.94</v>
      </c>
      <c r="G261" s="19">
        <f>E261*P8</f>
        <v>12.49</v>
      </c>
      <c r="H261" s="135">
        <f>E261*H13</f>
        <v>0.3355</v>
      </c>
      <c r="I261" s="101">
        <f>E261*I13</f>
        <v>0.366</v>
      </c>
      <c r="J261" s="28">
        <f>E261*J13</f>
        <v>0.427</v>
      </c>
      <c r="K261" s="28">
        <f>E261*K13</f>
        <v>0.4575</v>
      </c>
      <c r="L261" s="87">
        <f>E261*L13</f>
        <v>0.488</v>
      </c>
      <c r="M261" s="39">
        <f>H261*M8</f>
        <v>0</v>
      </c>
      <c r="N261" s="39"/>
      <c r="O261" s="39"/>
      <c r="P261" s="19">
        <f>E261*P8</f>
        <v>12.49</v>
      </c>
    </row>
    <row r="262" spans="2:16" s="15" customFormat="1" ht="13.5" hidden="1">
      <c r="B262" s="16" t="s">
        <v>154</v>
      </c>
      <c r="C262" s="11" t="s">
        <v>27</v>
      </c>
      <c r="D262" s="12" t="s">
        <v>2</v>
      </c>
      <c r="E262" s="59">
        <v>0.076</v>
      </c>
      <c r="F262" s="91">
        <f>E262*F8</f>
        <v>2.98</v>
      </c>
      <c r="G262" s="19">
        <f>E262*P8</f>
        <v>3.11</v>
      </c>
      <c r="H262" s="135">
        <f>E262*H13</f>
        <v>0.0836</v>
      </c>
      <c r="I262" s="101">
        <f>E262*I13</f>
        <v>0.0912</v>
      </c>
      <c r="J262" s="28">
        <f>E262*J13</f>
        <v>0.1064</v>
      </c>
      <c r="K262" s="28">
        <f>E262*K13</f>
        <v>0.114</v>
      </c>
      <c r="L262" s="87">
        <f>E262*L13</f>
        <v>0.1216</v>
      </c>
      <c r="M262" s="39">
        <f>H262*M8</f>
        <v>0</v>
      </c>
      <c r="N262" s="39"/>
      <c r="O262" s="39"/>
      <c r="P262" s="19">
        <f>E262*P8</f>
        <v>3.11</v>
      </c>
    </row>
    <row r="263" spans="2:16" s="15" customFormat="1" ht="13.5" hidden="1">
      <c r="B263" s="16" t="s">
        <v>155</v>
      </c>
      <c r="C263" s="11" t="s">
        <v>28</v>
      </c>
      <c r="D263" s="12" t="s">
        <v>2</v>
      </c>
      <c r="E263" s="59">
        <v>0.03</v>
      </c>
      <c r="F263" s="91">
        <f>E263*F8</f>
        <v>1.17</v>
      </c>
      <c r="G263" s="19">
        <f>E263*P8</f>
        <v>1.23</v>
      </c>
      <c r="H263" s="135">
        <f>E263*H13</f>
        <v>0.033</v>
      </c>
      <c r="I263" s="101">
        <f>E263*I13</f>
        <v>0.036</v>
      </c>
      <c r="J263" s="28">
        <f>E263*J13</f>
        <v>0.042</v>
      </c>
      <c r="K263" s="28">
        <f>E263*K13</f>
        <v>0.045</v>
      </c>
      <c r="L263" s="87">
        <f>E263*L13</f>
        <v>0.048</v>
      </c>
      <c r="M263" s="39">
        <f>H263*M8</f>
        <v>0</v>
      </c>
      <c r="N263" s="39"/>
      <c r="O263" s="39"/>
      <c r="P263" s="19">
        <f>E263*P8</f>
        <v>1.23</v>
      </c>
    </row>
    <row r="264" spans="2:16" s="15" customFormat="1" ht="13.5" hidden="1">
      <c r="B264" s="16" t="s">
        <v>156</v>
      </c>
      <c r="C264" s="11" t="s">
        <v>29</v>
      </c>
      <c r="D264" s="12" t="s">
        <v>2</v>
      </c>
      <c r="E264" s="59">
        <v>0.06</v>
      </c>
      <c r="F264" s="91">
        <f>E264*F8</f>
        <v>2.35</v>
      </c>
      <c r="G264" s="19">
        <f>E264*P8</f>
        <v>2.46</v>
      </c>
      <c r="H264" s="135">
        <f>E264*H13</f>
        <v>0.066</v>
      </c>
      <c r="I264" s="101">
        <f>E264*I13</f>
        <v>0.072</v>
      </c>
      <c r="J264" s="28">
        <f>E264*J13</f>
        <v>0.084</v>
      </c>
      <c r="K264" s="28">
        <f>E264*K13</f>
        <v>0.09</v>
      </c>
      <c r="L264" s="87">
        <f>E264*L13</f>
        <v>0.096</v>
      </c>
      <c r="M264" s="39">
        <f>H264*M8</f>
        <v>0</v>
      </c>
      <c r="N264" s="39"/>
      <c r="O264" s="39"/>
      <c r="P264" s="19">
        <f>E264*P8</f>
        <v>2.46</v>
      </c>
    </row>
    <row r="265" spans="2:16" s="15" customFormat="1" ht="13.5" hidden="1">
      <c r="B265" s="45" t="s">
        <v>157</v>
      </c>
      <c r="C265" s="11" t="s">
        <v>50</v>
      </c>
      <c r="D265" s="12" t="s">
        <v>21</v>
      </c>
      <c r="E265" s="59">
        <v>0.22</v>
      </c>
      <c r="F265" s="91">
        <f>E265*F8</f>
        <v>8.61</v>
      </c>
      <c r="G265" s="19">
        <f>E265*P8</f>
        <v>9.01</v>
      </c>
      <c r="H265" s="135">
        <f>E265*H13</f>
        <v>0.242</v>
      </c>
      <c r="I265" s="101">
        <f>E265*I13</f>
        <v>0.264</v>
      </c>
      <c r="J265" s="28">
        <f>E265*J13</f>
        <v>0.308</v>
      </c>
      <c r="K265" s="28">
        <f>E265*K13</f>
        <v>0.33</v>
      </c>
      <c r="L265" s="87">
        <f>E265*L13</f>
        <v>0.352</v>
      </c>
      <c r="M265" s="39">
        <f>H265*M8</f>
        <v>0</v>
      </c>
      <c r="N265" s="39"/>
      <c r="O265" s="39"/>
      <c r="P265" s="19">
        <f>E265*P8</f>
        <v>9.01</v>
      </c>
    </row>
    <row r="266" spans="2:16" s="15" customFormat="1" ht="27" hidden="1">
      <c r="B266" s="45" t="s">
        <v>158</v>
      </c>
      <c r="C266" s="11" t="s">
        <v>51</v>
      </c>
      <c r="D266" s="12" t="s">
        <v>21</v>
      </c>
      <c r="E266" s="59">
        <v>0.14</v>
      </c>
      <c r="F266" s="91">
        <f>E266*F8</f>
        <v>5.48</v>
      </c>
      <c r="G266" s="19">
        <f>E266*P8</f>
        <v>5.73</v>
      </c>
      <c r="H266" s="135">
        <f>E266*H13</f>
        <v>0.154</v>
      </c>
      <c r="I266" s="101">
        <f>E266*I13</f>
        <v>0.168</v>
      </c>
      <c r="J266" s="28">
        <f>E266*J13</f>
        <v>0.196</v>
      </c>
      <c r="K266" s="28">
        <f>E266*K13</f>
        <v>0.21</v>
      </c>
      <c r="L266" s="87">
        <f>E266*L13</f>
        <v>0.224</v>
      </c>
      <c r="M266" s="39">
        <f>H266*M8</f>
        <v>0</v>
      </c>
      <c r="N266" s="39"/>
      <c r="O266" s="39"/>
      <c r="P266" s="19">
        <f>E266*P8</f>
        <v>5.73</v>
      </c>
    </row>
    <row r="267" spans="2:16" s="15" customFormat="1" ht="15" customHeight="1" hidden="1">
      <c r="B267" s="45" t="s">
        <v>159</v>
      </c>
      <c r="C267" s="11" t="s">
        <v>55</v>
      </c>
      <c r="D267" s="46" t="s">
        <v>56</v>
      </c>
      <c r="E267" s="60">
        <v>0.0038</v>
      </c>
      <c r="F267" s="91">
        <f>E267*F8</f>
        <v>0.15</v>
      </c>
      <c r="G267" s="19">
        <f>E267*P8</f>
        <v>0.16</v>
      </c>
      <c r="H267" s="124">
        <f>E267*H13</f>
        <v>0.00418</v>
      </c>
      <c r="I267" s="101">
        <f>E267*I13</f>
        <v>0.00456</v>
      </c>
      <c r="J267" s="28">
        <f>E267*J13</f>
        <v>0.0053</v>
      </c>
      <c r="K267" s="28">
        <f>E267*K13</f>
        <v>0.0057</v>
      </c>
      <c r="L267" s="87">
        <f>E267*L13</f>
        <v>0.0061</v>
      </c>
      <c r="M267" s="39">
        <f>H267*M8</f>
        <v>0</v>
      </c>
      <c r="N267" s="39"/>
      <c r="O267" s="39"/>
      <c r="P267" s="19">
        <f>E267*P8</f>
        <v>0.16</v>
      </c>
    </row>
    <row r="268" spans="2:16" s="15" customFormat="1" ht="41.25" hidden="1">
      <c r="B268" s="45" t="s">
        <v>160</v>
      </c>
      <c r="C268" s="11" t="s">
        <v>57</v>
      </c>
      <c r="D268" s="46" t="s">
        <v>56</v>
      </c>
      <c r="E268" s="59">
        <v>0.1</v>
      </c>
      <c r="F268" s="91">
        <f>E268*F8</f>
        <v>3.92</v>
      </c>
      <c r="G268" s="19">
        <f>E268*P8</f>
        <v>4.1</v>
      </c>
      <c r="H268" s="124">
        <f>E268*H13</f>
        <v>0.11</v>
      </c>
      <c r="I268" s="27">
        <f>E268*I13</f>
        <v>0.12</v>
      </c>
      <c r="J268" s="27">
        <f>E268*J13</f>
        <v>0.14</v>
      </c>
      <c r="K268" s="27">
        <f>E268*K13</f>
        <v>0.15</v>
      </c>
      <c r="L268" s="86">
        <f>E268*L13</f>
        <v>0.16</v>
      </c>
      <c r="M268" s="39">
        <f>H268*M8</f>
        <v>0</v>
      </c>
      <c r="N268" s="39"/>
      <c r="O268" s="39"/>
      <c r="P268" s="19">
        <f>E268*P8</f>
        <v>4.1</v>
      </c>
    </row>
    <row r="269" spans="2:16" s="15" customFormat="1" ht="41.25" hidden="1">
      <c r="B269" s="45" t="s">
        <v>161</v>
      </c>
      <c r="C269" s="11" t="s">
        <v>58</v>
      </c>
      <c r="D269" s="46" t="s">
        <v>56</v>
      </c>
      <c r="E269" s="59">
        <v>0.01</v>
      </c>
      <c r="F269" s="91">
        <f>E269*F8</f>
        <v>0.39</v>
      </c>
      <c r="G269" s="19">
        <f>E269*P8</f>
        <v>0.41</v>
      </c>
      <c r="H269" s="124">
        <f>E269*H13</f>
        <v>0.011</v>
      </c>
      <c r="I269" s="27">
        <f>E269*I13</f>
        <v>0.012</v>
      </c>
      <c r="J269" s="27">
        <f>E269*J13</f>
        <v>0.014</v>
      </c>
      <c r="K269" s="27">
        <f>E269*K13</f>
        <v>0.015</v>
      </c>
      <c r="L269" s="86">
        <f>E269*L13</f>
        <v>0.016</v>
      </c>
      <c r="M269" s="39">
        <f>H269*M8</f>
        <v>0</v>
      </c>
      <c r="N269" s="39"/>
      <c r="O269" s="39"/>
      <c r="P269" s="19">
        <f>E269*P8</f>
        <v>0.41</v>
      </c>
    </row>
    <row r="270" spans="2:16" s="15" customFormat="1" ht="27" customHeight="1" hidden="1">
      <c r="B270" s="16" t="s">
        <v>162</v>
      </c>
      <c r="C270" s="18" t="s">
        <v>36</v>
      </c>
      <c r="D270" s="12"/>
      <c r="E270" s="59"/>
      <c r="F270" s="91"/>
      <c r="G270" s="19"/>
      <c r="H270" s="124"/>
      <c r="I270" s="27"/>
      <c r="J270" s="27"/>
      <c r="K270" s="27"/>
      <c r="L270" s="86"/>
      <c r="M270" s="35"/>
      <c r="N270" s="35"/>
      <c r="O270" s="35"/>
      <c r="P270" s="13"/>
    </row>
    <row r="271" spans="2:16" s="15" customFormat="1" ht="62.25" customHeight="1" hidden="1">
      <c r="B271" s="16"/>
      <c r="C271" s="21" t="s">
        <v>37</v>
      </c>
      <c r="D271" s="29" t="s">
        <v>49</v>
      </c>
      <c r="E271" s="61">
        <v>18.3</v>
      </c>
      <c r="F271" s="92">
        <f>E271*F8</f>
        <v>716.45</v>
      </c>
      <c r="G271" s="31">
        <f>E271*P8</f>
        <v>749.57</v>
      </c>
      <c r="H271" s="136">
        <f>E271*H13</f>
        <v>20.13</v>
      </c>
      <c r="I271" s="30">
        <f>E271*I13</f>
        <v>21.96</v>
      </c>
      <c r="J271" s="30">
        <f>E271*J13</f>
        <v>25.62</v>
      </c>
      <c r="K271" s="30">
        <f>E271*K13</f>
        <v>27.45</v>
      </c>
      <c r="L271" s="88">
        <f>E271*L13</f>
        <v>29.28</v>
      </c>
      <c r="M271" s="85">
        <f>H271*M8</f>
        <v>0</v>
      </c>
      <c r="N271" s="85"/>
      <c r="O271" s="85"/>
      <c r="P271" s="31">
        <f>E271*P8</f>
        <v>749.57</v>
      </c>
    </row>
    <row r="272" spans="2:16" s="15" customFormat="1" ht="30" customHeight="1" hidden="1">
      <c r="B272" s="16" t="s">
        <v>163</v>
      </c>
      <c r="C272" s="63" t="s">
        <v>66</v>
      </c>
      <c r="D272" s="29"/>
      <c r="E272" s="61"/>
      <c r="F272" s="92"/>
      <c r="G272" s="31"/>
      <c r="H272" s="136"/>
      <c r="I272" s="30"/>
      <c r="J272" s="30"/>
      <c r="K272" s="30"/>
      <c r="L272" s="88"/>
      <c r="M272" s="85"/>
      <c r="N272" s="85"/>
      <c r="O272" s="85"/>
      <c r="P272" s="31"/>
    </row>
    <row r="273" spans="2:16" ht="66" customHeight="1" hidden="1" thickBot="1">
      <c r="B273" s="47"/>
      <c r="C273" s="21" t="s">
        <v>52</v>
      </c>
      <c r="D273" s="29" t="s">
        <v>49</v>
      </c>
      <c r="E273" s="62">
        <v>6.1</v>
      </c>
      <c r="F273" s="94">
        <f>E273*F8</f>
        <v>238.82</v>
      </c>
      <c r="G273" s="93">
        <f>E273*P8</f>
        <v>249.86</v>
      </c>
      <c r="H273" s="137">
        <f>E273*H13</f>
        <v>6.71</v>
      </c>
      <c r="I273" s="89">
        <f>E273*I13</f>
        <v>7.32</v>
      </c>
      <c r="J273" s="89">
        <f>E273*J13</f>
        <v>8.54</v>
      </c>
      <c r="K273" s="89">
        <f>E273*K13</f>
        <v>9.15</v>
      </c>
      <c r="L273" s="90">
        <f>E273*L13</f>
        <v>9.76</v>
      </c>
      <c r="M273" s="85">
        <f>H273*M8</f>
        <v>0</v>
      </c>
      <c r="N273" s="85"/>
      <c r="O273" s="85"/>
      <c r="P273" s="31">
        <f>E273*P8</f>
        <v>249.86</v>
      </c>
    </row>
    <row r="274" spans="2:21" ht="39.75" customHeight="1">
      <c r="B274" s="235" t="s">
        <v>198</v>
      </c>
      <c r="C274" s="235"/>
      <c r="D274" s="235"/>
      <c r="E274" s="235"/>
      <c r="F274" s="235"/>
      <c r="G274" s="235"/>
      <c r="H274" s="235"/>
      <c r="I274" s="235"/>
      <c r="J274" s="235"/>
      <c r="K274" s="235"/>
      <c r="L274" s="235"/>
      <c r="M274" s="235"/>
      <c r="N274" s="235"/>
      <c r="O274" s="235"/>
      <c r="P274" s="235"/>
      <c r="Q274" s="235"/>
      <c r="R274" s="235"/>
      <c r="S274" s="235"/>
      <c r="T274" s="235"/>
      <c r="U274" s="235"/>
    </row>
    <row r="275" spans="2:21" ht="74.25" customHeight="1" thickBot="1">
      <c r="B275" s="264" t="s">
        <v>179</v>
      </c>
      <c r="C275" s="264"/>
      <c r="D275" s="264"/>
      <c r="E275" s="264"/>
      <c r="F275" s="264"/>
      <c r="G275" s="264"/>
      <c r="H275" s="264"/>
      <c r="I275" s="264"/>
      <c r="J275" s="264"/>
      <c r="K275" s="264"/>
      <c r="L275" s="264"/>
      <c r="M275" s="264"/>
      <c r="N275" s="264"/>
      <c r="O275" s="264"/>
      <c r="P275" s="264"/>
      <c r="Q275" s="264"/>
      <c r="R275" s="264"/>
      <c r="S275" s="264"/>
      <c r="T275" s="264"/>
      <c r="U275" s="264"/>
    </row>
    <row r="276" spans="2:21" ht="177" customHeight="1" thickBot="1">
      <c r="B276" s="202" t="s">
        <v>181</v>
      </c>
      <c r="C276" s="211" t="s">
        <v>165</v>
      </c>
      <c r="D276" s="211" t="s">
        <v>166</v>
      </c>
      <c r="E276" s="211" t="s">
        <v>167</v>
      </c>
      <c r="F276" s="203" t="s">
        <v>168</v>
      </c>
      <c r="G276" s="203"/>
      <c r="H276" s="203"/>
      <c r="I276" s="203"/>
      <c r="J276" s="203"/>
      <c r="K276" s="203"/>
      <c r="L276" s="203"/>
      <c r="M276" s="203"/>
      <c r="N276" s="217" t="s">
        <v>199</v>
      </c>
      <c r="O276" s="217" t="s">
        <v>200</v>
      </c>
      <c r="P276" s="203" t="s">
        <v>169</v>
      </c>
      <c r="Q276" s="204" t="s">
        <v>170</v>
      </c>
      <c r="R276" s="217" t="s">
        <v>201</v>
      </c>
      <c r="S276" s="217" t="s">
        <v>202</v>
      </c>
      <c r="T276" s="222" t="s">
        <v>203</v>
      </c>
      <c r="U276" s="223" t="s">
        <v>204</v>
      </c>
    </row>
    <row r="277" spans="2:21" ht="18.75" customHeight="1">
      <c r="B277" s="295" t="s">
        <v>3</v>
      </c>
      <c r="C277" s="292" t="s">
        <v>164</v>
      </c>
      <c r="D277" s="286" t="s">
        <v>180</v>
      </c>
      <c r="E277" s="212" t="s">
        <v>171</v>
      </c>
      <c r="F277" s="183">
        <v>0.0296</v>
      </c>
      <c r="G277" s="184"/>
      <c r="H277" s="175"/>
      <c r="I277" s="175"/>
      <c r="J277" s="175"/>
      <c r="K277" s="175"/>
      <c r="L277" s="175"/>
      <c r="M277" s="184"/>
      <c r="N277" s="184">
        <f>F277*E297</f>
        <v>1.38</v>
      </c>
      <c r="O277" s="184">
        <f>F277*F297</f>
        <v>1.44</v>
      </c>
      <c r="P277" s="183">
        <v>0.0296</v>
      </c>
      <c r="Q277" s="183">
        <f>F277+P277</f>
        <v>0.0592</v>
      </c>
      <c r="R277" s="184">
        <f>Q277*E298</f>
        <v>3.78</v>
      </c>
      <c r="S277" s="184">
        <f>Q277*F298</f>
        <v>3.95</v>
      </c>
      <c r="T277" s="176">
        <f>N277+R277</f>
        <v>5.16</v>
      </c>
      <c r="U277" s="177">
        <f>O277+S277</f>
        <v>5.39</v>
      </c>
    </row>
    <row r="278" spans="2:21" ht="24" customHeight="1" thickBot="1">
      <c r="B278" s="296"/>
      <c r="C278" s="293"/>
      <c r="D278" s="287"/>
      <c r="E278" s="213" t="s">
        <v>172</v>
      </c>
      <c r="F278" s="179">
        <v>0.0221</v>
      </c>
      <c r="G278" s="179"/>
      <c r="H278" s="179"/>
      <c r="I278" s="179"/>
      <c r="J278" s="179"/>
      <c r="K278" s="179"/>
      <c r="L278" s="179"/>
      <c r="M278" s="179"/>
      <c r="N278" s="218">
        <f>F278*E297</f>
        <v>1.03</v>
      </c>
      <c r="O278" s="218">
        <f>F278*F297</f>
        <v>1.07</v>
      </c>
      <c r="P278" s="179">
        <v>0.0221</v>
      </c>
      <c r="Q278" s="179">
        <f>F278+P278</f>
        <v>0.0442</v>
      </c>
      <c r="R278" s="218">
        <f>Q278*E298</f>
        <v>2.82</v>
      </c>
      <c r="S278" s="218">
        <f>Q278*F298</f>
        <v>2.95</v>
      </c>
      <c r="T278" s="191">
        <f>N278+R278</f>
        <v>3.85</v>
      </c>
      <c r="U278" s="192">
        <f>O278+S278</f>
        <v>4.02</v>
      </c>
    </row>
    <row r="279" spans="2:21" ht="16.5" customHeight="1" hidden="1">
      <c r="B279" s="296"/>
      <c r="C279" s="293"/>
      <c r="D279" s="287"/>
      <c r="E279" s="214" t="s">
        <v>173</v>
      </c>
      <c r="F279" s="188">
        <v>0.0141</v>
      </c>
      <c r="G279" s="188"/>
      <c r="H279" s="188"/>
      <c r="I279" s="188"/>
      <c r="J279" s="188"/>
      <c r="K279" s="188"/>
      <c r="L279" s="188"/>
      <c r="M279" s="188"/>
      <c r="N279" s="188"/>
      <c r="O279" s="188"/>
      <c r="P279" s="188">
        <v>0.0141</v>
      </c>
      <c r="Q279" s="188">
        <f>F279+P279</f>
        <v>0.0282</v>
      </c>
      <c r="R279" s="188"/>
      <c r="S279" s="188"/>
      <c r="T279" s="189">
        <f>(F279*F8)+(Q279*F9)</f>
        <v>2.07</v>
      </c>
      <c r="U279" s="190">
        <f>(F279*P8)+(Q279*P9)</f>
        <v>2.16</v>
      </c>
    </row>
    <row r="280" spans="2:21" ht="18" customHeight="1" hidden="1" thickBot="1">
      <c r="B280" s="297"/>
      <c r="C280" s="294"/>
      <c r="D280" s="287"/>
      <c r="E280" s="213" t="s">
        <v>174</v>
      </c>
      <c r="F280" s="178"/>
      <c r="G280" s="178"/>
      <c r="H280" s="179"/>
      <c r="I280" s="179"/>
      <c r="J280" s="179"/>
      <c r="K280" s="179"/>
      <c r="L280" s="179"/>
      <c r="M280" s="178"/>
      <c r="N280" s="178"/>
      <c r="O280" s="178"/>
      <c r="P280" s="178"/>
      <c r="Q280" s="180"/>
      <c r="R280" s="180"/>
      <c r="S280" s="180"/>
      <c r="T280" s="181"/>
      <c r="U280" s="182"/>
    </row>
    <row r="281" spans="2:21" ht="15" customHeight="1">
      <c r="B281" s="298" t="s">
        <v>7</v>
      </c>
      <c r="C281" s="292" t="s">
        <v>175</v>
      </c>
      <c r="D281" s="287"/>
      <c r="E281" s="212" t="s">
        <v>171</v>
      </c>
      <c r="F281" s="193">
        <v>0.0316</v>
      </c>
      <c r="G281" s="193"/>
      <c r="H281" s="194"/>
      <c r="I281" s="193"/>
      <c r="J281" s="193"/>
      <c r="K281" s="193"/>
      <c r="L281" s="193"/>
      <c r="M281" s="193"/>
      <c r="N281" s="219">
        <f>F281*E297</f>
        <v>1.47</v>
      </c>
      <c r="O281" s="219">
        <f>F281*F297</f>
        <v>1.54</v>
      </c>
      <c r="P281" s="195" t="s">
        <v>87</v>
      </c>
      <c r="Q281" s="193">
        <v>0.0316</v>
      </c>
      <c r="R281" s="219">
        <f>Q281*E298</f>
        <v>2.02</v>
      </c>
      <c r="S281" s="219">
        <f>Q281*F298</f>
        <v>2.11</v>
      </c>
      <c r="T281" s="176">
        <f>N281+R281</f>
        <v>3.49</v>
      </c>
      <c r="U281" s="177">
        <f>O281+S281</f>
        <v>3.65</v>
      </c>
    </row>
    <row r="282" spans="2:21" ht="26.25" customHeight="1" thickBot="1">
      <c r="B282" s="299"/>
      <c r="C282" s="293"/>
      <c r="D282" s="287"/>
      <c r="E282" s="215" t="s">
        <v>172</v>
      </c>
      <c r="F282" s="22">
        <v>0.0251</v>
      </c>
      <c r="G282" s="22"/>
      <c r="H282" s="185"/>
      <c r="I282" s="22"/>
      <c r="J282" s="22"/>
      <c r="K282" s="22"/>
      <c r="L282" s="22"/>
      <c r="M282" s="22"/>
      <c r="N282" s="220">
        <f>F282*E297</f>
        <v>1.17</v>
      </c>
      <c r="O282" s="220">
        <f>F282*F297</f>
        <v>1.22</v>
      </c>
      <c r="P282" s="186" t="s">
        <v>87</v>
      </c>
      <c r="Q282" s="22">
        <v>0.0251</v>
      </c>
      <c r="R282" s="221">
        <f>Q282*E298</f>
        <v>1.6</v>
      </c>
      <c r="S282" s="221">
        <f>Q282*F298</f>
        <v>1.68</v>
      </c>
      <c r="T282" s="189">
        <f>N282+R282</f>
        <v>2.77</v>
      </c>
      <c r="U282" s="190">
        <f>O282+S282</f>
        <v>2.9</v>
      </c>
    </row>
    <row r="283" spans="2:21" ht="15">
      <c r="B283" s="289">
        <v>3</v>
      </c>
      <c r="C283" s="304" t="s">
        <v>176</v>
      </c>
      <c r="D283" s="287"/>
      <c r="E283" s="300" t="s">
        <v>171</v>
      </c>
      <c r="F283" s="271">
        <v>0.0204</v>
      </c>
      <c r="G283" s="198"/>
      <c r="H283" s="199"/>
      <c r="I283" s="198"/>
      <c r="J283" s="198"/>
      <c r="K283" s="198"/>
      <c r="L283" s="198"/>
      <c r="M283" s="198"/>
      <c r="N283" s="265">
        <f>F283*E297</f>
        <v>0.95</v>
      </c>
      <c r="O283" s="265">
        <f>F283*F297</f>
        <v>0.99</v>
      </c>
      <c r="P283" s="271" t="s">
        <v>87</v>
      </c>
      <c r="Q283" s="271">
        <v>0.0204</v>
      </c>
      <c r="R283" s="265">
        <f>Q283*E298</f>
        <v>1.3</v>
      </c>
      <c r="S283" s="265">
        <f>Q283*F298</f>
        <v>1.36</v>
      </c>
      <c r="T283" s="274">
        <f>R283+N283</f>
        <v>2.25</v>
      </c>
      <c r="U283" s="257">
        <f>O283+S283</f>
        <v>2.35</v>
      </c>
    </row>
    <row r="284" spans="2:21" ht="15">
      <c r="B284" s="290"/>
      <c r="C284" s="305"/>
      <c r="D284" s="287"/>
      <c r="E284" s="301"/>
      <c r="F284" s="272"/>
      <c r="G284" s="196"/>
      <c r="H284" s="197"/>
      <c r="I284" s="196"/>
      <c r="J284" s="196"/>
      <c r="K284" s="196"/>
      <c r="L284" s="196"/>
      <c r="M284" s="196"/>
      <c r="N284" s="266"/>
      <c r="O284" s="266"/>
      <c r="P284" s="272"/>
      <c r="Q284" s="272"/>
      <c r="R284" s="266"/>
      <c r="S284" s="266"/>
      <c r="T284" s="275"/>
      <c r="U284" s="258"/>
    </row>
    <row r="285" spans="2:21" ht="23.25" customHeight="1" thickBot="1">
      <c r="B285" s="291"/>
      <c r="C285" s="306"/>
      <c r="D285" s="287"/>
      <c r="E285" s="302"/>
      <c r="F285" s="273"/>
      <c r="G285" s="200"/>
      <c r="H285" s="201"/>
      <c r="I285" s="200"/>
      <c r="J285" s="200"/>
      <c r="K285" s="200"/>
      <c r="L285" s="200"/>
      <c r="M285" s="200"/>
      <c r="N285" s="267"/>
      <c r="O285" s="267"/>
      <c r="P285" s="273"/>
      <c r="Q285" s="273"/>
      <c r="R285" s="267"/>
      <c r="S285" s="267"/>
      <c r="T285" s="276"/>
      <c r="U285" s="259"/>
    </row>
    <row r="286" spans="2:21" ht="15">
      <c r="B286" s="280">
        <v>4</v>
      </c>
      <c r="C286" s="283" t="s">
        <v>178</v>
      </c>
      <c r="D286" s="287"/>
      <c r="E286" s="300" t="s">
        <v>171</v>
      </c>
      <c r="F286" s="268">
        <v>0.017</v>
      </c>
      <c r="G286" s="198"/>
      <c r="H286" s="199"/>
      <c r="I286" s="198"/>
      <c r="J286" s="198"/>
      <c r="K286" s="198"/>
      <c r="L286" s="198"/>
      <c r="M286" s="198"/>
      <c r="N286" s="265">
        <f>F286*E297</f>
        <v>0.79</v>
      </c>
      <c r="O286" s="265">
        <f>F286*F297</f>
        <v>0.83</v>
      </c>
      <c r="P286" s="268">
        <v>0.017</v>
      </c>
      <c r="Q286" s="271" t="s">
        <v>87</v>
      </c>
      <c r="R286" s="277" t="s">
        <v>87</v>
      </c>
      <c r="S286" s="277" t="s">
        <v>87</v>
      </c>
      <c r="T286" s="274">
        <f>F286*E297</f>
        <v>0.79</v>
      </c>
      <c r="U286" s="257">
        <f>F286*F297</f>
        <v>0.83</v>
      </c>
    </row>
    <row r="287" spans="2:21" ht="15">
      <c r="B287" s="281"/>
      <c r="C287" s="284"/>
      <c r="D287" s="287"/>
      <c r="E287" s="301"/>
      <c r="F287" s="269"/>
      <c r="G287" s="196"/>
      <c r="H287" s="197"/>
      <c r="I287" s="196"/>
      <c r="J287" s="196"/>
      <c r="K287" s="196"/>
      <c r="L287" s="196"/>
      <c r="M287" s="196"/>
      <c r="N287" s="266"/>
      <c r="O287" s="266"/>
      <c r="P287" s="269"/>
      <c r="Q287" s="272"/>
      <c r="R287" s="278"/>
      <c r="S287" s="278"/>
      <c r="T287" s="275"/>
      <c r="U287" s="258"/>
    </row>
    <row r="288" spans="2:21" ht="9.75" customHeight="1" thickBot="1">
      <c r="B288" s="282"/>
      <c r="C288" s="285"/>
      <c r="D288" s="287"/>
      <c r="E288" s="302"/>
      <c r="F288" s="270"/>
      <c r="G288" s="200"/>
      <c r="H288" s="201"/>
      <c r="I288" s="200"/>
      <c r="J288" s="200"/>
      <c r="K288" s="200"/>
      <c r="L288" s="200"/>
      <c r="M288" s="200"/>
      <c r="N288" s="267"/>
      <c r="O288" s="267"/>
      <c r="P288" s="270"/>
      <c r="Q288" s="273"/>
      <c r="R288" s="279"/>
      <c r="S288" s="279"/>
      <c r="T288" s="276"/>
      <c r="U288" s="259"/>
    </row>
    <row r="289" spans="2:21" ht="15">
      <c r="B289" s="280">
        <v>5</v>
      </c>
      <c r="C289" s="283" t="s">
        <v>177</v>
      </c>
      <c r="D289" s="287"/>
      <c r="E289" s="260"/>
      <c r="F289" s="268">
        <v>0.023</v>
      </c>
      <c r="G289" s="198"/>
      <c r="H289" s="199"/>
      <c r="I289" s="198"/>
      <c r="J289" s="198"/>
      <c r="K289" s="198"/>
      <c r="L289" s="198"/>
      <c r="M289" s="198"/>
      <c r="N289" s="265">
        <f>F289*E297</f>
        <v>1.07</v>
      </c>
      <c r="O289" s="265">
        <f>F289*F297</f>
        <v>1.12</v>
      </c>
      <c r="P289" s="268" t="s">
        <v>87</v>
      </c>
      <c r="Q289" s="271" t="s">
        <v>87</v>
      </c>
      <c r="R289" s="277" t="s">
        <v>87</v>
      </c>
      <c r="S289" s="277" t="s">
        <v>87</v>
      </c>
      <c r="T289" s="274">
        <f>F289*E297</f>
        <v>1.07</v>
      </c>
      <c r="U289" s="257">
        <f>F289*F297</f>
        <v>1.12</v>
      </c>
    </row>
    <row r="290" spans="2:21" ht="15">
      <c r="B290" s="281"/>
      <c r="C290" s="284"/>
      <c r="D290" s="287"/>
      <c r="E290" s="261"/>
      <c r="F290" s="269"/>
      <c r="G290" s="196"/>
      <c r="H290" s="197"/>
      <c r="I290" s="196"/>
      <c r="J290" s="196"/>
      <c r="K290" s="196"/>
      <c r="L290" s="196"/>
      <c r="M290" s="196"/>
      <c r="N290" s="266"/>
      <c r="O290" s="266"/>
      <c r="P290" s="269"/>
      <c r="Q290" s="272"/>
      <c r="R290" s="278"/>
      <c r="S290" s="278"/>
      <c r="T290" s="275"/>
      <c r="U290" s="258"/>
    </row>
    <row r="291" spans="2:21" ht="10.5" customHeight="1" thickBot="1">
      <c r="B291" s="282"/>
      <c r="C291" s="285"/>
      <c r="D291" s="288"/>
      <c r="E291" s="262"/>
      <c r="F291" s="270"/>
      <c r="G291" s="200"/>
      <c r="H291" s="201"/>
      <c r="I291" s="200"/>
      <c r="J291" s="200"/>
      <c r="K291" s="200"/>
      <c r="L291" s="200"/>
      <c r="M291" s="200"/>
      <c r="N291" s="267"/>
      <c r="O291" s="267"/>
      <c r="P291" s="270"/>
      <c r="Q291" s="273"/>
      <c r="R291" s="279"/>
      <c r="S291" s="279"/>
      <c r="T291" s="276"/>
      <c r="U291" s="259"/>
    </row>
    <row r="292" spans="2:21" ht="10.5" customHeight="1">
      <c r="B292" s="205"/>
      <c r="C292" s="224"/>
      <c r="D292" s="187"/>
      <c r="E292" s="206"/>
      <c r="F292" s="207"/>
      <c r="G292" s="208"/>
      <c r="H292" s="209"/>
      <c r="I292" s="208"/>
      <c r="J292" s="208"/>
      <c r="K292" s="208"/>
      <c r="L292" s="208"/>
      <c r="M292" s="208"/>
      <c r="N292" s="225"/>
      <c r="O292" s="225"/>
      <c r="P292" s="207"/>
      <c r="Q292" s="208"/>
      <c r="R292" s="208"/>
      <c r="S292" s="208"/>
      <c r="T292" s="210"/>
      <c r="U292" s="210"/>
    </row>
    <row r="293" spans="3:21" ht="6" customHeight="1">
      <c r="C293" s="303" t="str">
        <f>общее!B4</f>
        <v>Тариф на питьевую воду вводится в действие с 01 января 2021 по 31 декабря 2021 года в соответствии с  Приказом Министерства тарифной политики Красноярского края от 02.12.2020г. № 567-в  "О внесении изменений в приказ министерства тарифной политики Красноярского края  от 11.12.2018 № 644-в "Об установлении долгосрочных тарифов на питьевую воду для потребителей муниципального унитарного предприятия Шушенского района «Водоканал», (Шушенский район, пгт. Шушенское, ИНН 2442000459)"";</v>
      </c>
      <c r="D293" s="303"/>
      <c r="E293" s="303"/>
      <c r="F293" s="303"/>
      <c r="G293" s="303"/>
      <c r="H293" s="303"/>
      <c r="I293" s="303"/>
      <c r="J293" s="303"/>
      <c r="K293" s="303"/>
      <c r="L293" s="303"/>
      <c r="M293" s="303"/>
      <c r="N293" s="303"/>
      <c r="O293" s="303"/>
      <c r="P293" s="303"/>
      <c r="Q293" s="303"/>
      <c r="R293" s="303"/>
      <c r="S293" s="303"/>
      <c r="T293" s="303"/>
      <c r="U293" s="303"/>
    </row>
    <row r="294" spans="3:21" ht="40.5" customHeight="1">
      <c r="C294" s="303"/>
      <c r="D294" s="303"/>
      <c r="E294" s="303"/>
      <c r="F294" s="303"/>
      <c r="G294" s="303"/>
      <c r="H294" s="303"/>
      <c r="I294" s="303"/>
      <c r="J294" s="303"/>
      <c r="K294" s="303"/>
      <c r="L294" s="303"/>
      <c r="M294" s="303"/>
      <c r="N294" s="303"/>
      <c r="O294" s="303"/>
      <c r="P294" s="303"/>
      <c r="Q294" s="303"/>
      <c r="R294" s="303"/>
      <c r="S294" s="303"/>
      <c r="T294" s="303"/>
      <c r="U294" s="303"/>
    </row>
    <row r="295" spans="3:21" ht="42.75" customHeight="1">
      <c r="C295" s="303" t="str">
        <f>общее!B5</f>
        <v>Тариф на водоотведение вводится в действие с 01 января 2021 по 31 декабря 2021  года в соответствии с  Приказом Министерства тарифной политики Красноярского края от 02.12.2020г. № 569-в  "О внесении изменений в приказ министерства тарифной политики Красноярского края от 11.12.2018г. № 646-в  «Об установлении долгосрочных тарифов на водоотведение для потребителей муниципального унитарного предприятия Шушенского района «Водоканал», (Шушенский район, пгт. Шушенское, ИНН 2442000459)"";</v>
      </c>
      <c r="D295" s="303"/>
      <c r="E295" s="303"/>
      <c r="F295" s="303"/>
      <c r="G295" s="303"/>
      <c r="H295" s="303"/>
      <c r="I295" s="303"/>
      <c r="J295" s="303"/>
      <c r="K295" s="303"/>
      <c r="L295" s="303"/>
      <c r="M295" s="303"/>
      <c r="N295" s="303"/>
      <c r="O295" s="303"/>
      <c r="P295" s="303"/>
      <c r="Q295" s="303"/>
      <c r="R295" s="303"/>
      <c r="S295" s="303"/>
      <c r="T295" s="303"/>
      <c r="U295" s="303"/>
    </row>
    <row r="296" spans="3:6" ht="82.5" customHeight="1">
      <c r="C296" s="154" t="s">
        <v>19</v>
      </c>
      <c r="D296" s="154" t="s">
        <v>79</v>
      </c>
      <c r="E296" s="154" t="str">
        <f>общее!F6</f>
        <v>ТАРИФ                              с 01 января 2021 г.                       по                                  30 июня 2021 г.</v>
      </c>
      <c r="F296" s="154" t="str">
        <f>общее!N6</f>
        <v>ТАРИФ           с 01  июля 2021 г.                                          по                                     31 декабря 2021 </v>
      </c>
    </row>
    <row r="297" spans="3:6" ht="15">
      <c r="C297" s="11" t="s">
        <v>31</v>
      </c>
      <c r="D297" s="226" t="s">
        <v>18</v>
      </c>
      <c r="E297" s="14">
        <f>общее!F7</f>
        <v>46.49</v>
      </c>
      <c r="F297" s="14">
        <f>общее!N7</f>
        <v>48.62</v>
      </c>
    </row>
    <row r="298" spans="3:6" ht="15">
      <c r="C298" s="11" t="s">
        <v>17</v>
      </c>
      <c r="D298" s="106" t="s">
        <v>18</v>
      </c>
      <c r="E298" s="14">
        <f>общее!F8</f>
        <v>63.82</v>
      </c>
      <c r="F298" s="14">
        <f>общее!N8</f>
        <v>66.74</v>
      </c>
    </row>
    <row r="301" spans="3:20" ht="15">
      <c r="C301" s="95"/>
      <c r="D301" s="95"/>
      <c r="E301" s="95"/>
      <c r="F301" s="95"/>
      <c r="G301" s="95" t="s">
        <v>67</v>
      </c>
      <c r="H301" s="103"/>
      <c r="I301" s="95"/>
      <c r="J301" s="95"/>
      <c r="K301" s="95"/>
      <c r="L301" s="95"/>
      <c r="M301" s="95"/>
      <c r="N301" s="95"/>
      <c r="O301" s="95"/>
      <c r="T301" s="95"/>
    </row>
  </sheetData>
  <sheetProtection/>
  <mergeCells count="60">
    <mergeCell ref="C295:U295"/>
    <mergeCell ref="C283:C285"/>
    <mergeCell ref="B10:P10"/>
    <mergeCell ref="H63:L63"/>
    <mergeCell ref="M12:P12"/>
    <mergeCell ref="H30:L30"/>
    <mergeCell ref="H224:L224"/>
    <mergeCell ref="B14:P14"/>
    <mergeCell ref="B255:P255"/>
    <mergeCell ref="H252:L252"/>
    <mergeCell ref="H91:L91"/>
    <mergeCell ref="H123:L123"/>
    <mergeCell ref="H156:L156"/>
    <mergeCell ref="H192:L192"/>
    <mergeCell ref="B4:P4"/>
    <mergeCell ref="H11:L11"/>
    <mergeCell ref="P283:P285"/>
    <mergeCell ref="Q283:Q285"/>
    <mergeCell ref="T283:T285"/>
    <mergeCell ref="U283:U285"/>
    <mergeCell ref="E283:E285"/>
    <mergeCell ref="F283:F285"/>
    <mergeCell ref="E286:E288"/>
    <mergeCell ref="F286:F288"/>
    <mergeCell ref="C293:U294"/>
    <mergeCell ref="O286:O288"/>
    <mergeCell ref="P286:P288"/>
    <mergeCell ref="Q286:Q288"/>
    <mergeCell ref="T286:T288"/>
    <mergeCell ref="U286:U288"/>
    <mergeCell ref="R286:R288"/>
    <mergeCell ref="S286:S288"/>
    <mergeCell ref="B286:B288"/>
    <mergeCell ref="C289:C291"/>
    <mergeCell ref="B289:B291"/>
    <mergeCell ref="D277:D291"/>
    <mergeCell ref="C286:C288"/>
    <mergeCell ref="B283:B285"/>
    <mergeCell ref="C277:C280"/>
    <mergeCell ref="B277:B280"/>
    <mergeCell ref="B281:B282"/>
    <mergeCell ref="C281:C282"/>
    <mergeCell ref="F289:F291"/>
    <mergeCell ref="P289:P291"/>
    <mergeCell ref="Q289:Q291"/>
    <mergeCell ref="T289:T291"/>
    <mergeCell ref="N289:N291"/>
    <mergeCell ref="O289:O291"/>
    <mergeCell ref="R289:R291"/>
    <mergeCell ref="S289:S291"/>
    <mergeCell ref="U289:U291"/>
    <mergeCell ref="E289:E291"/>
    <mergeCell ref="B6:U6"/>
    <mergeCell ref="B275:U275"/>
    <mergeCell ref="B274:U274"/>
    <mergeCell ref="N283:N285"/>
    <mergeCell ref="O283:O285"/>
    <mergeCell ref="R283:R285"/>
    <mergeCell ref="S283:S285"/>
    <mergeCell ref="N286:N288"/>
  </mergeCells>
  <printOptions/>
  <pageMargins left="0.1968503937007874" right="0.1968503937007874" top="0.3937007874015748" bottom="0.1968503937007874" header="0.5118110236220472" footer="0.1968503937007874"/>
  <pageSetup fitToHeight="1" fitToWidth="1" horizontalDpi="600" verticalDpi="600" orientation="landscape" paperSize="9" scale="76" r:id="rId1"/>
  <rowBreaks count="6" manualBreakCount="6">
    <brk id="29" max="11" man="1"/>
    <brk id="62" max="11" man="1"/>
    <brk id="90" max="255" man="1"/>
    <brk id="122" max="11" man="1"/>
    <brk id="223" max="255" man="1"/>
    <brk id="251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"Водоканал"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Евгения</cp:lastModifiedBy>
  <cp:lastPrinted>2020-12-29T05:36:11Z</cp:lastPrinted>
  <dcterms:created xsi:type="dcterms:W3CDTF">2003-12-01T03:25:45Z</dcterms:created>
  <dcterms:modified xsi:type="dcterms:W3CDTF">2021-08-23T01:56:42Z</dcterms:modified>
  <cp:category/>
  <cp:version/>
  <cp:contentType/>
  <cp:contentStatus/>
</cp:coreProperties>
</file>